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16" windowHeight="1101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<sst xmlns="http://schemas.openxmlformats.org/spreadsheetml/2006/main" count="791" uniqueCount="118">
  <si>
    <t>Цикличное меню на 2023/2024 уч.год с 01.01.2024 г. (ОВЗ)</t>
  </si>
  <si>
    <t>Наименование блюда</t>
  </si>
  <si>
    <t>№ рецептуры</t>
  </si>
  <si>
    <t xml:space="preserve">Вес блюда </t>
  </si>
  <si>
    <t>Пищевая ценность (г)</t>
  </si>
  <si>
    <t>Эн.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</si>
  <si>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</si>
  <si>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</si>
  <si>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</si>
  <si>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</si>
  <si>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</si>
  <si>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B1</t>
  </si>
  <si>
    <t>C</t>
  </si>
  <si>
    <t>A</t>
  </si>
  <si>
    <t>Е</t>
  </si>
  <si>
    <t>Кальций</t>
  </si>
  <si>
    <t>Фосфор</t>
  </si>
  <si>
    <t>Магний</t>
  </si>
  <si>
    <t>Железо</t>
  </si>
  <si>
    <t>Понедельник</t>
  </si>
  <si>
    <t>1-я неделя</t>
  </si>
  <si>
    <t>Завтрак</t>
  </si>
  <si>
    <t>Кукуруза консервированная</t>
  </si>
  <si>
    <t>1-4 классы</t>
  </si>
  <si>
    <t>5-11 классы</t>
  </si>
  <si>
    <t>Биточки с соусом</t>
  </si>
  <si>
    <t>Каша гречневая вязкая</t>
  </si>
  <si>
    <t>171 сб. 1996г.</t>
  </si>
  <si>
    <t>Чай с сахаром</t>
  </si>
  <si>
    <t>Хлеб пшеничный</t>
  </si>
  <si>
    <t>ГОСТ 27844-88</t>
  </si>
  <si>
    <t>Хлеб ржаной</t>
  </si>
  <si>
    <t>ГОСТ 26983-2015</t>
  </si>
  <si>
    <t>Обед</t>
  </si>
  <si>
    <t xml:space="preserve">Салат из  огурцов консерв. с зеленым горошком           </t>
  </si>
  <si>
    <t>Суп картофельный с макаронными изделиями</t>
  </si>
  <si>
    <t>Котлеты Куриные с соусом</t>
  </si>
  <si>
    <t>Каша перловая рассыпчатая с овощами</t>
  </si>
  <si>
    <t>302 сб.2011 г.</t>
  </si>
  <si>
    <t>Напиток лимонный</t>
  </si>
  <si>
    <t>ИТОГО:</t>
  </si>
  <si>
    <t>* - действует с 01 марта</t>
  </si>
  <si>
    <t>Вторник</t>
  </si>
  <si>
    <t>Сыр полутвердый ( порционно)</t>
  </si>
  <si>
    <t>СТО 71063300-003-2012</t>
  </si>
  <si>
    <t>Каша геркулесовая молочная жидкая с маслом, сахаром</t>
  </si>
  <si>
    <t>Сок фруктовый, (1 шт)</t>
  </si>
  <si>
    <t xml:space="preserve">Какао </t>
  </si>
  <si>
    <t>Батон</t>
  </si>
  <si>
    <t>ГОСТ 31805-2018</t>
  </si>
  <si>
    <t>Салат из свеклы отварной с зеленым горошком</t>
  </si>
  <si>
    <t>62 Сб. 2011г.</t>
  </si>
  <si>
    <t>Щи из свежей капусты с картофелем,со сметаной</t>
  </si>
  <si>
    <t>Азу с говядиной</t>
  </si>
  <si>
    <t>402 сб. 2015 г.</t>
  </si>
  <si>
    <t>Компот из кураги</t>
  </si>
  <si>
    <t>507 сб. 2018 г.</t>
  </si>
  <si>
    <t>Среда</t>
  </si>
  <si>
    <t>Горошек зеленый консервированный</t>
  </si>
  <si>
    <t>Палочки с крупой с соусом</t>
  </si>
  <si>
    <t>Макаронные изделия отварные с овощами</t>
  </si>
  <si>
    <t>205 Сб. 2011 г.</t>
  </si>
  <si>
    <t>Сок фруктовый</t>
  </si>
  <si>
    <t>Винегрет овощной</t>
  </si>
  <si>
    <t>Суп картофельный с горохом</t>
  </si>
  <si>
    <t>Плов из птицы (филе куриное)</t>
  </si>
  <si>
    <t>Четверг</t>
  </si>
  <si>
    <t>Огурцы солёные</t>
  </si>
  <si>
    <t>Рыба, тушенная в томате с овощами</t>
  </si>
  <si>
    <t>309 Сб. 1996г.</t>
  </si>
  <si>
    <t>Картофельное пюре</t>
  </si>
  <si>
    <t>Компот из свежих яблок</t>
  </si>
  <si>
    <t>Салат картофельный с огурцами</t>
  </si>
  <si>
    <t>Борщ с фасолью и картофелем, со сметаной</t>
  </si>
  <si>
    <t>84 сб.2015 г.</t>
  </si>
  <si>
    <t>Голубцы ленивые с соусом</t>
  </si>
  <si>
    <t>Напиток из шиповника</t>
  </si>
  <si>
    <t>Пятница</t>
  </si>
  <si>
    <t>Фрукты</t>
  </si>
  <si>
    <t>Каша  рисовая  молочная жидкая с маслом,сахаром</t>
  </si>
  <si>
    <t>114 Сб.2008г.</t>
  </si>
  <si>
    <t>Чай с лимоном</t>
  </si>
  <si>
    <t>Салат из белокочанной капусты  /Салат из огурцов*</t>
  </si>
  <si>
    <t>Рассольник ленинградский со сметаной</t>
  </si>
  <si>
    <t>Стейк (Шницель) из курицы с соусом</t>
  </si>
  <si>
    <t>Картофель и овощи тушеные</t>
  </si>
  <si>
    <t>Компот из сухофруктов</t>
  </si>
  <si>
    <t>2-я неделя</t>
  </si>
  <si>
    <t>Кондитерские изделия</t>
  </si>
  <si>
    <t>Каша молочная жидкая -Дружба- с маслом, сахаром</t>
  </si>
  <si>
    <t>Бутерброды с повидлом</t>
  </si>
  <si>
    <t>25/40</t>
  </si>
  <si>
    <t>25/50</t>
  </si>
  <si>
    <t>Салат из свеклы отварной  с огурцами солеными</t>
  </si>
  <si>
    <t>55 Сб. 2015г.</t>
  </si>
  <si>
    <t>Тефтели с соусом</t>
  </si>
  <si>
    <t>Пюре из гороха</t>
  </si>
  <si>
    <t>Свекла вареная (порционно)</t>
  </si>
  <si>
    <t>Каша гречневая рассыпчатая</t>
  </si>
  <si>
    <t>Суп крестьянский с крупой</t>
  </si>
  <si>
    <t>Крокеты с соусом</t>
  </si>
  <si>
    <t>Макаронные изделия отварные</t>
  </si>
  <si>
    <t>Йогурт</t>
  </si>
  <si>
    <t>ТУ 10.51.56-045-18255315-2017</t>
  </si>
  <si>
    <t>Оладьи с  молоком сгущенным</t>
  </si>
  <si>
    <t>Суп  картофельный с бобовыми (фасолью)</t>
  </si>
  <si>
    <t>102 сб.2015 г.</t>
  </si>
  <si>
    <t>Рис  припущенный с овощами</t>
  </si>
  <si>
    <t>690 сб.2011  г.</t>
  </si>
  <si>
    <t>Плов из говядины</t>
  </si>
  <si>
    <t>Салат из моркови и яблок/Салат из помидоров*</t>
  </si>
  <si>
    <t>Борщ с капустой и картофелем,со сметаной</t>
  </si>
  <si>
    <t>Котлеты рыбные любительские с соусом</t>
  </si>
  <si>
    <t>Икра кабачковая(порционно)</t>
  </si>
  <si>
    <t xml:space="preserve">Макаронные изделия отварные </t>
  </si>
  <si>
    <t>Салат картофельный с зеленым горошком</t>
  </si>
  <si>
    <t>Суп  с клецками</t>
  </si>
  <si>
    <t>107 сб. 2015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</si>
</sst>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Сб.1996г.&quot;"/>
    <numFmt numFmtId="165" formatCode="0&quot; Сб.1997г.&quot;"/>
    <numFmt numFmtId="166" formatCode="0&quot; Сб.2008г.&quot;"/>
    <numFmt numFmtId="167" formatCode="0&quot;Сб.1997г.&quot;"/>
    <numFmt numFmtId="168" formatCode="000"/>
    <numFmt numFmtId="169" formatCode="0.000"/>
    <numFmt numFmtId="170" formatCode="0&quot; Сб1998г.&quot;"/>
    <numFmt numFmtId="171" formatCode="0&quot; Сб.1998г.&quot;"/>
    <numFmt numFmtId="172" formatCode="0_ "/>
    <numFmt numFmtId="173" formatCode="0.00_ "/>
    <numFmt numFmtId="174" formatCode="0.0000"/>
    <numFmt numFmtId="175" formatCode="0&quot; Сб.2015г.&quot;"/>
    <numFmt numFmtId="176" formatCode="0&quot; сб.1996г.&quot;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hair"/>
      <right style="thin"/>
      <top style="hair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8" fillId="33" borderId="11" xfId="0" applyFont="1" applyFill="1" applyBorder="1" applyAlignment="1">
      <alignment horizontal="center" vertical="top" wrapText="1"/>
    </xf>
    <xf numFmtId="168" fontId="0" fillId="33" borderId="12" xfId="0" applyNumberFormat="1" applyFont="1" applyFill="1" applyBorder="1" applyAlignment="1">
      <alignment horizontal="center" vertical="top" wrapText="1"/>
    </xf>
    <xf numFmtId="169" fontId="0" fillId="33" borderId="12" xfId="0" applyNumberFormat="1" applyFont="1" applyFill="1" applyBorder="1" applyAlignment="1">
      <alignment horizontal="center" vertical="top"/>
    </xf>
    <xf numFmtId="169" fontId="0" fillId="33" borderId="13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169" fontId="0" fillId="33" borderId="12" xfId="0" applyNumberFormat="1" applyFont="1" applyFill="1" applyBorder="1" applyAlignment="1">
      <alignment horizontal="center" vertical="top"/>
    </xf>
    <xf numFmtId="169" fontId="0" fillId="33" borderId="13" xfId="0" applyNumberFormat="1" applyFont="1" applyFill="1" applyBorder="1" applyAlignment="1">
      <alignment horizontal="center" vertical="top"/>
    </xf>
    <xf numFmtId="16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169" fontId="0" fillId="0" borderId="16" xfId="0" applyNumberFormat="1" applyFont="1" applyBorder="1" applyAlignment="1">
      <alignment horizontal="center"/>
    </xf>
    <xf numFmtId="168" fontId="0" fillId="33" borderId="12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top"/>
    </xf>
    <xf numFmtId="169" fontId="8" fillId="33" borderId="12" xfId="0" applyNumberFormat="1" applyFont="1" applyFill="1" applyBorder="1" applyAlignment="1">
      <alignment horizontal="center" vertical="top"/>
    </xf>
    <xf numFmtId="169" fontId="0" fillId="33" borderId="10" xfId="0" applyNumberFormat="1" applyFont="1" applyFill="1" applyBorder="1" applyAlignment="1">
      <alignment horizontal="left" vertical="top"/>
    </xf>
    <xf numFmtId="169" fontId="0" fillId="33" borderId="17" xfId="0" applyNumberFormat="1" applyFont="1" applyFill="1" applyBorder="1" applyAlignment="1">
      <alignment horizontal="center" vertical="top"/>
    </xf>
    <xf numFmtId="169" fontId="0" fillId="33" borderId="17" xfId="0" applyNumberFormat="1" applyFont="1" applyFill="1" applyBorder="1" applyAlignment="1">
      <alignment horizontal="center" vertical="top"/>
    </xf>
    <xf numFmtId="2" fontId="0" fillId="0" borderId="18" xfId="0" applyNumberFormat="1" applyFont="1" applyBorder="1" applyAlignment="1">
      <alignment horizontal="center"/>
    </xf>
    <xf numFmtId="169" fontId="0" fillId="33" borderId="19" xfId="0" applyNumberFormat="1" applyFont="1" applyFill="1" applyBorder="1" applyAlignment="1">
      <alignment horizontal="left" vertical="top"/>
    </xf>
    <xf numFmtId="172" fontId="8" fillId="33" borderId="12" xfId="0" applyNumberFormat="1" applyFont="1" applyFill="1" applyBorder="1" applyAlignment="1">
      <alignment horizontal="center" vertical="top"/>
    </xf>
    <xf numFmtId="173" fontId="8" fillId="33" borderId="12" xfId="0" applyNumberFormat="1" applyFont="1" applyFill="1" applyBorder="1" applyAlignment="1">
      <alignment horizontal="center" vertical="top"/>
    </xf>
    <xf numFmtId="174" fontId="8" fillId="33" borderId="12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2" fontId="8" fillId="33" borderId="12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49" fontId="0" fillId="33" borderId="12" xfId="0" applyNumberFormat="1" applyFont="1" applyFill="1" applyBorder="1" applyAlignment="1">
      <alignment horizontal="center" vertical="top" wrapText="1"/>
    </xf>
    <xf numFmtId="169" fontId="0" fillId="0" borderId="14" xfId="0" applyNumberFormat="1" applyFont="1" applyFill="1" applyBorder="1" applyAlignment="1">
      <alignment horizontal="center" vertical="top"/>
    </xf>
    <xf numFmtId="2" fontId="0" fillId="0" borderId="14" xfId="0" applyNumberFormat="1" applyFont="1" applyFill="1" applyBorder="1" applyAlignment="1">
      <alignment horizontal="center" vertical="top"/>
    </xf>
    <xf numFmtId="168" fontId="0" fillId="33" borderId="12" xfId="0" applyNumberFormat="1" applyFont="1" applyFill="1" applyBorder="1" applyAlignment="1">
      <alignment horizontal="center" vertical="center" wrapText="1"/>
    </xf>
    <xf numFmtId="169" fontId="0" fillId="33" borderId="12" xfId="0" applyNumberFormat="1" applyFont="1" applyFill="1" applyBorder="1" applyAlignment="1">
      <alignment horizontal="center" vertical="center"/>
    </xf>
    <xf numFmtId="169" fontId="0" fillId="33" borderId="13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top"/>
    </xf>
    <xf numFmtId="169" fontId="0" fillId="0" borderId="15" xfId="0" applyNumberFormat="1" applyFont="1" applyFill="1" applyBorder="1" applyAlignment="1">
      <alignment horizontal="center" vertical="top"/>
    </xf>
    <xf numFmtId="169" fontId="0" fillId="0" borderId="18" xfId="0" applyNumberFormat="1" applyFont="1" applyFill="1" applyBorder="1" applyAlignment="1">
      <alignment horizontal="center" vertical="top"/>
    </xf>
    <xf numFmtId="169" fontId="0" fillId="33" borderId="17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top" wrapText="1"/>
    </xf>
    <xf numFmtId="169" fontId="0" fillId="33" borderId="20" xfId="0" applyNumberFormat="1" applyFont="1" applyFill="1" applyBorder="1" applyAlignment="1">
      <alignment horizontal="center" vertical="top"/>
    </xf>
    <xf numFmtId="169" fontId="0" fillId="33" borderId="21" xfId="0" applyNumberFormat="1" applyFont="1" applyFill="1" applyBorder="1" applyAlignment="1">
      <alignment horizontal="center" vertical="top"/>
    </xf>
    <xf numFmtId="1" fontId="0" fillId="33" borderId="22" xfId="0" applyNumberFormat="1" applyFont="1" applyFill="1" applyBorder="1" applyAlignment="1">
      <alignment horizontal="center" vertical="top" wrapText="1"/>
    </xf>
    <xf numFmtId="169" fontId="0" fillId="33" borderId="22" xfId="0" applyNumberFormat="1" applyFont="1" applyFill="1" applyBorder="1" applyAlignment="1">
      <alignment horizontal="center" vertical="top"/>
    </xf>
    <xf numFmtId="1" fontId="0" fillId="33" borderId="23" xfId="0" applyNumberFormat="1" applyFont="1" applyFill="1" applyBorder="1" applyAlignment="1">
      <alignment horizontal="center" vertical="top" wrapText="1"/>
    </xf>
    <xf numFmtId="169" fontId="0" fillId="33" borderId="23" xfId="0" applyNumberFormat="1" applyFont="1" applyFill="1" applyBorder="1" applyAlignment="1">
      <alignment horizontal="center" vertical="top"/>
    </xf>
    <xf numFmtId="169" fontId="0" fillId="33" borderId="24" xfId="0" applyNumberFormat="1" applyFont="1" applyFill="1" applyBorder="1" applyAlignment="1">
      <alignment horizontal="center" vertical="top"/>
    </xf>
    <xf numFmtId="168" fontId="0" fillId="33" borderId="12" xfId="0" applyNumberFormat="1" applyFont="1" applyFill="1" applyBorder="1" applyAlignment="1">
      <alignment horizontal="center" vertical="center" wrapText="1"/>
    </xf>
    <xf numFmtId="169" fontId="0" fillId="33" borderId="12" xfId="0" applyNumberFormat="1" applyFont="1" applyFill="1" applyBorder="1" applyAlignment="1">
      <alignment horizontal="center" vertical="center"/>
    </xf>
    <xf numFmtId="169" fontId="0" fillId="33" borderId="13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top" wrapText="1"/>
    </xf>
    <xf numFmtId="169" fontId="0" fillId="33" borderId="22" xfId="0" applyNumberFormat="1" applyFont="1" applyFill="1" applyBorder="1" applyAlignment="1">
      <alignment horizontal="center" vertical="top"/>
    </xf>
    <xf numFmtId="169" fontId="0" fillId="33" borderId="25" xfId="0" applyNumberFormat="1" applyFont="1" applyFill="1" applyBorder="1" applyAlignment="1">
      <alignment horizontal="center" vertical="top"/>
    </xf>
    <xf numFmtId="2" fontId="0" fillId="33" borderId="22" xfId="0" applyNumberFormat="1" applyFont="1" applyFill="1" applyBorder="1" applyAlignment="1">
      <alignment horizontal="center" vertical="top"/>
    </xf>
    <xf numFmtId="169" fontId="0" fillId="33" borderId="26" xfId="0" applyNumberFormat="1" applyFont="1" applyFill="1" applyBorder="1" applyAlignment="1">
      <alignment horizontal="center" vertical="top"/>
    </xf>
    <xf numFmtId="169" fontId="0" fillId="33" borderId="27" xfId="0" applyNumberFormat="1" applyFont="1" applyFill="1" applyBorder="1" applyAlignment="1">
      <alignment horizontal="center" vertical="top"/>
    </xf>
    <xf numFmtId="169" fontId="0" fillId="33" borderId="17" xfId="0" applyNumberFormat="1" applyFont="1" applyFill="1" applyBorder="1" applyAlignment="1">
      <alignment horizontal="center" vertical="center"/>
    </xf>
    <xf numFmtId="169" fontId="0" fillId="33" borderId="28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8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right" vertical="top" wrapText="1"/>
    </xf>
    <xf numFmtId="164" fontId="0" fillId="33" borderId="12" xfId="0" applyNumberFormat="1" applyFont="1" applyFill="1" applyBorder="1" applyAlignment="1">
      <alignment horizontal="center" vertical="top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3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8" fillId="33" borderId="31" xfId="0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/>
    </xf>
    <xf numFmtId="0" fontId="9" fillId="33" borderId="24" xfId="0" applyFont="1" applyFill="1" applyBorder="1" applyAlignment="1">
      <alignment horizontal="center" vertical="top"/>
    </xf>
    <xf numFmtId="0" fontId="9" fillId="33" borderId="34" xfId="0" applyFont="1" applyFill="1" applyBorder="1" applyAlignment="1">
      <alignment horizontal="center" vertical="top"/>
    </xf>
    <xf numFmtId="0" fontId="9" fillId="33" borderId="35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 wrapText="1"/>
    </xf>
    <xf numFmtId="165" fontId="0" fillId="33" borderId="12" xfId="0" applyNumberFormat="1" applyFont="1" applyFill="1" applyBorder="1" applyAlignment="1">
      <alignment horizontal="center" vertical="top" wrapText="1"/>
    </xf>
    <xf numFmtId="166" fontId="0" fillId="33" borderId="12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right" vertical="top" wrapText="1"/>
    </xf>
    <xf numFmtId="0" fontId="4" fillId="33" borderId="36" xfId="0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right" vertical="top"/>
    </xf>
    <xf numFmtId="0" fontId="5" fillId="33" borderId="21" xfId="0" applyFont="1" applyFill="1" applyBorder="1" applyAlignment="1">
      <alignment horizontal="center" vertical="top"/>
    </xf>
    <xf numFmtId="0" fontId="6" fillId="33" borderId="21" xfId="0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top"/>
    </xf>
    <xf numFmtId="0" fontId="5" fillId="33" borderId="34" xfId="0" applyFont="1" applyFill="1" applyBorder="1" applyAlignment="1">
      <alignment horizontal="center" vertical="top"/>
    </xf>
    <xf numFmtId="0" fontId="6" fillId="33" borderId="34" xfId="0" applyFont="1" applyFill="1" applyBorder="1" applyAlignment="1">
      <alignment horizontal="center" vertical="top"/>
    </xf>
    <xf numFmtId="167" fontId="0" fillId="33" borderId="12" xfId="0" applyNumberFormat="1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4" fillId="0" borderId="36" xfId="0" applyFont="1" applyBorder="1" applyAlignment="1">
      <alignment horizontal="right" vertical="top" wrapText="1"/>
    </xf>
    <xf numFmtId="170" fontId="0" fillId="33" borderId="12" xfId="0" applyNumberFormat="1" applyFont="1" applyFill="1" applyBorder="1" applyAlignment="1">
      <alignment horizontal="center" vertical="top" wrapText="1"/>
    </xf>
    <xf numFmtId="171" fontId="0" fillId="33" borderId="12" xfId="0" applyNumberFormat="1" applyFont="1" applyFill="1" applyBorder="1" applyAlignment="1">
      <alignment horizontal="center" vertical="top" wrapText="1"/>
    </xf>
    <xf numFmtId="175" fontId="0" fillId="33" borderId="12" xfId="0" applyNumberFormat="1" applyFont="1" applyFill="1" applyBorder="1" applyAlignment="1">
      <alignment horizontal="center" vertical="top" wrapText="1"/>
    </xf>
    <xf numFmtId="0" fontId="10" fillId="33" borderId="38" xfId="0" applyFont="1" applyFill="1" applyBorder="1" applyAlignment="1">
      <alignment horizontal="center" vertical="top"/>
    </xf>
    <xf numFmtId="0" fontId="10" fillId="33" borderId="39" xfId="0" applyFont="1" applyFill="1" applyBorder="1" applyAlignment="1">
      <alignment horizontal="center" vertical="top"/>
    </xf>
    <xf numFmtId="0" fontId="10" fillId="33" borderId="34" xfId="0" applyFont="1" applyFill="1" applyBorder="1" applyAlignment="1">
      <alignment horizontal="center" vertical="top"/>
    </xf>
    <xf numFmtId="0" fontId="10" fillId="33" borderId="21" xfId="0" applyFont="1" applyFill="1" applyBorder="1" applyAlignment="1">
      <alignment horizontal="center" vertical="top"/>
    </xf>
    <xf numFmtId="0" fontId="10" fillId="33" borderId="40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center" vertical="top"/>
    </xf>
    <xf numFmtId="176" fontId="0" fillId="33" borderId="12" xfId="0" applyNumberFormat="1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left" vertical="top" wrapText="1"/>
    </xf>
    <xf numFmtId="0" fontId="3" fillId="33" borderId="39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left" vertical="top" wrapText="1"/>
    </xf>
    <xf numFmtId="0" fontId="3" fillId="33" borderId="4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right" wrapText="1"/>
    </xf>
    <xf numFmtId="0" fontId="3" fillId="33" borderId="36" xfId="0" applyFont="1" applyFill="1" applyBorder="1" applyAlignment="1">
      <alignment horizontal="right" wrapText="1"/>
    </xf>
    <xf numFmtId="166" fontId="0" fillId="33" borderId="12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right" vertical="top" wrapText="1"/>
    </xf>
    <xf numFmtId="0" fontId="4" fillId="0" borderId="43" xfId="0" applyFont="1" applyBorder="1" applyAlignment="1">
      <alignment horizontal="right" vertical="top" wrapText="1"/>
    </xf>
    <xf numFmtId="164" fontId="0" fillId="33" borderId="20" xfId="0" applyNumberFormat="1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right" vertical="top" wrapText="1"/>
    </xf>
    <xf numFmtId="164" fontId="0" fillId="33" borderId="22" xfId="0" applyNumberFormat="1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right" vertical="top" wrapText="1"/>
    </xf>
    <xf numFmtId="166" fontId="0" fillId="33" borderId="23" xfId="0" applyNumberFormat="1" applyFont="1" applyFill="1" applyBorder="1" applyAlignment="1">
      <alignment horizontal="center" vertical="top" wrapText="1"/>
    </xf>
    <xf numFmtId="164" fontId="0" fillId="33" borderId="12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right" vertical="top" wrapText="1"/>
    </xf>
    <xf numFmtId="166" fontId="0" fillId="33" borderId="22" xfId="0" applyNumberFormat="1" applyFont="1" applyFill="1" applyBorder="1" applyAlignment="1">
      <alignment horizontal="center" vertical="top" wrapText="1"/>
    </xf>
    <xf numFmtId="0" fontId="4" fillId="33" borderId="44" xfId="0" applyFont="1" applyFill="1" applyBorder="1" applyAlignment="1">
      <alignment horizontal="right" vertical="top" wrapText="1"/>
    </xf>
    <xf numFmtId="0" fontId="4" fillId="0" borderId="45" xfId="0" applyFont="1" applyBorder="1" applyAlignment="1">
      <alignment horizontal="right" vertical="top" wrapText="1"/>
    </xf>
    <xf numFmtId="0" fontId="5" fillId="33" borderId="20" xfId="0" applyFont="1" applyFill="1" applyBorder="1" applyAlignment="1">
      <alignment horizontal="center" vertical="top"/>
    </xf>
    <xf numFmtId="0" fontId="5" fillId="33" borderId="46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center" vertical="top"/>
    </xf>
    <xf numFmtId="0" fontId="8" fillId="33" borderId="4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43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horizontal="center" vertical="top"/>
    </xf>
    <xf numFmtId="0" fontId="9" fillId="33" borderId="39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4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center" vertical="top"/>
    </xf>
    <xf numFmtId="0" fontId="10" fillId="33" borderId="26" xfId="0" applyFont="1" applyFill="1" applyBorder="1" applyAlignment="1">
      <alignment horizontal="center" vertical="top"/>
    </xf>
    <xf numFmtId="0" fontId="10" fillId="33" borderId="24" xfId="0" applyFont="1" applyFill="1" applyBorder="1" applyAlignment="1">
      <alignment horizontal="center" vertical="top"/>
    </xf>
    <xf numFmtId="0" fontId="10" fillId="33" borderId="35" xfId="0" applyFont="1" applyFill="1" applyBorder="1" applyAlignment="1">
      <alignment horizontal="center" vertical="top"/>
    </xf>
    <xf numFmtId="0" fontId="3" fillId="33" borderId="49" xfId="0" applyNumberFormat="1" applyFont="1" applyFill="1" applyBorder="1" applyAlignment="1">
      <alignment vertical="top" wrapText="1"/>
    </xf>
    <xf numFmtId="0" fontId="3" fillId="33" borderId="50" xfId="0" applyNumberFormat="1" applyFont="1" applyFill="1" applyBorder="1" applyAlignment="1">
      <alignment vertical="top" wrapText="1"/>
    </xf>
    <xf numFmtId="0" fontId="3" fillId="33" borderId="51" xfId="0" applyNumberFormat="1" applyFont="1" applyFill="1" applyBorder="1" applyAlignment="1">
      <alignment vertical="top" wrapText="1"/>
    </xf>
    <xf numFmtId="0" fontId="3" fillId="33" borderId="52" xfId="0" applyNumberFormat="1" applyFont="1" applyFill="1" applyBorder="1" applyAlignment="1">
      <alignment vertical="top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72"/>
  <sheetViews>
    <sheetView tabSelected="1" view="pageBreakPreview" zoomScaleNormal="118" zoomScaleSheetLayoutView="100" zoomScalePageLayoutView="0" workbookViewId="0" topLeftCell="A1">
      <selection activeCell="B339" sqref="B339:D340"/>
    </sheetView>
  </sheetViews>
  <sheetFormatPr defaultColWidth="10.5" defaultRowHeight="13.5" customHeight="1"/>
  <cols>
    <col min="1" max="1" width="10.5" style="4" customWidth="1"/>
    <col min="2" max="3" width="10.5" style="6" customWidth="1"/>
    <col min="4" max="4" width="22" style="6" customWidth="1"/>
    <col min="5" max="6" width="10.5" style="7" customWidth="1"/>
    <col min="7" max="14" width="10.5" style="4" customWidth="1"/>
    <col min="15" max="15" width="9.5" style="4" customWidth="1"/>
    <col min="16" max="16" width="8.66015625" style="4" customWidth="1"/>
    <col min="17" max="17" width="8.83203125" style="4" customWidth="1"/>
    <col min="18" max="18" width="10.5" style="4" customWidth="1"/>
    <col min="19" max="19" width="9.5" style="4" customWidth="1"/>
    <col min="20" max="21" width="10.5" style="4" customWidth="1"/>
    <col min="22" max="16384" width="10.5" style="2" customWidth="1"/>
  </cols>
  <sheetData>
    <row r="1" spans="2:21" ht="13.5" customHeight="1">
      <c r="B1" s="68" t="s">
        <v>0</v>
      </c>
      <c r="C1" s="68"/>
      <c r="D1" s="68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2:21" ht="13.5" customHeight="1">
      <c r="B2" s="76" t="s">
        <v>1</v>
      </c>
      <c r="C2" s="76"/>
      <c r="D2" s="76"/>
      <c r="E2" s="77"/>
      <c r="F2" s="77"/>
      <c r="G2" s="82" t="s">
        <v>2</v>
      </c>
      <c r="H2" s="82"/>
      <c r="I2" s="82" t="s">
        <v>3</v>
      </c>
      <c r="J2" s="71" t="s">
        <v>4</v>
      </c>
      <c r="K2" s="71"/>
      <c r="L2" s="71"/>
      <c r="M2" s="74" t="s">
        <v>5</v>
      </c>
      <c r="N2" s="71" t="s">
        <v>6</v>
      </c>
      <c r="O2" s="71"/>
      <c r="P2" s="71"/>
      <c r="Q2" s="71"/>
      <c r="R2" s="71" t="s">
        <v>7</v>
      </c>
      <c r="S2" s="71"/>
      <c r="T2" s="71"/>
      <c r="U2" s="71"/>
    </row>
    <row r="3" spans="2:21" ht="13.5" customHeight="1">
      <c r="B3" s="78"/>
      <c r="C3" s="79"/>
      <c r="D3" s="79"/>
      <c r="E3" s="80"/>
      <c r="F3" s="81"/>
      <c r="G3" s="75"/>
      <c r="H3" s="83"/>
      <c r="I3" s="139"/>
      <c r="J3" s="11" t="s">
        <v>8</v>
      </c>
      <c r="K3" s="11" t="s">
        <v>9</v>
      </c>
      <c r="L3" s="11" t="s">
        <v>10</v>
      </c>
      <c r="M3" s="75"/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15</v>
      </c>
      <c r="S3" s="11" t="s">
        <v>16</v>
      </c>
      <c r="T3" s="11" t="s">
        <v>17</v>
      </c>
      <c r="U3" s="11" t="s">
        <v>18</v>
      </c>
    </row>
    <row r="4" spans="1:21" s="1" customFormat="1" ht="13.5" customHeight="1">
      <c r="A4" s="8"/>
      <c r="B4" s="143" t="s">
        <v>19</v>
      </c>
      <c r="C4" s="143"/>
      <c r="D4" s="143"/>
      <c r="E4" s="143"/>
      <c r="F4" s="145" t="s">
        <v>20</v>
      </c>
      <c r="G4" s="145"/>
      <c r="H4" s="145"/>
      <c r="I4" s="84" t="s">
        <v>21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1" customFormat="1" ht="13.5" customHeight="1">
      <c r="A5" s="8"/>
      <c r="B5" s="144"/>
      <c r="C5" s="86"/>
      <c r="D5" s="86"/>
      <c r="E5" s="86"/>
      <c r="F5" s="146"/>
      <c r="G5" s="147"/>
      <c r="H5" s="147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ht="13.5" customHeight="1">
      <c r="B6" s="117" t="s">
        <v>22</v>
      </c>
      <c r="C6" s="117"/>
      <c r="D6" s="117"/>
      <c r="E6" s="72" t="s">
        <v>23</v>
      </c>
      <c r="F6" s="72"/>
      <c r="G6" s="73">
        <v>24</v>
      </c>
      <c r="H6" s="73"/>
      <c r="I6" s="12">
        <v>20</v>
      </c>
      <c r="J6" s="13">
        <v>0.7</v>
      </c>
      <c r="K6" s="13">
        <v>0.56</v>
      </c>
      <c r="L6" s="13">
        <v>3.12</v>
      </c>
      <c r="M6" s="14">
        <v>20.2</v>
      </c>
      <c r="N6" s="13">
        <v>0.08</v>
      </c>
      <c r="O6" s="13">
        <v>0.96</v>
      </c>
      <c r="P6" s="13">
        <v>0</v>
      </c>
      <c r="Q6" s="13">
        <v>0</v>
      </c>
      <c r="R6" s="13">
        <v>9.2</v>
      </c>
      <c r="S6" s="13"/>
      <c r="T6" s="13"/>
      <c r="U6" s="27">
        <v>0.084</v>
      </c>
    </row>
    <row r="7" spans="2:21" ht="21" customHeight="1">
      <c r="B7" s="118"/>
      <c r="C7" s="119"/>
      <c r="D7" s="120"/>
      <c r="E7" s="72" t="s">
        <v>24</v>
      </c>
      <c r="F7" s="72"/>
      <c r="G7" s="73">
        <v>24</v>
      </c>
      <c r="H7" s="73"/>
      <c r="I7" s="12">
        <v>30</v>
      </c>
      <c r="J7" s="13">
        <v>1.05</v>
      </c>
      <c r="K7" s="13">
        <v>0.84</v>
      </c>
      <c r="L7" s="13">
        <v>4.68</v>
      </c>
      <c r="M7" s="14">
        <v>30.3</v>
      </c>
      <c r="N7" s="13">
        <v>0.12</v>
      </c>
      <c r="O7" s="13">
        <v>1.44</v>
      </c>
      <c r="P7" s="13">
        <v>0</v>
      </c>
      <c r="Q7" s="13">
        <v>0</v>
      </c>
      <c r="R7" s="13">
        <v>13.8</v>
      </c>
      <c r="S7" s="13"/>
      <c r="T7" s="13"/>
      <c r="U7" s="27">
        <v>0.126</v>
      </c>
    </row>
    <row r="8" spans="2:21" ht="13.5" customHeight="1">
      <c r="B8" s="117" t="s">
        <v>25</v>
      </c>
      <c r="C8" s="117"/>
      <c r="D8" s="117"/>
      <c r="E8" s="72" t="s">
        <v>23</v>
      </c>
      <c r="F8" s="72"/>
      <c r="G8" s="73">
        <v>423</v>
      </c>
      <c r="H8" s="73"/>
      <c r="I8" s="15">
        <v>90</v>
      </c>
      <c r="J8" s="13">
        <v>10.843</v>
      </c>
      <c r="K8" s="13">
        <v>10.03</v>
      </c>
      <c r="L8" s="13">
        <v>9.974</v>
      </c>
      <c r="M8" s="14">
        <v>133.166</v>
      </c>
      <c r="N8" s="13">
        <v>0.02</v>
      </c>
      <c r="O8" s="13">
        <v>1.16</v>
      </c>
      <c r="P8" s="13">
        <v>0.003</v>
      </c>
      <c r="Q8" s="13">
        <v>1.306</v>
      </c>
      <c r="R8" s="13">
        <v>5.792</v>
      </c>
      <c r="S8" s="13">
        <v>14.492</v>
      </c>
      <c r="T8" s="13">
        <v>4.558</v>
      </c>
      <c r="U8" s="27">
        <v>36.97</v>
      </c>
    </row>
    <row r="9" spans="2:21" ht="21.75" customHeight="1">
      <c r="B9" s="118"/>
      <c r="C9" s="119"/>
      <c r="D9" s="120"/>
      <c r="E9" s="72" t="s">
        <v>24</v>
      </c>
      <c r="F9" s="72"/>
      <c r="G9" s="73">
        <v>423</v>
      </c>
      <c r="H9" s="73"/>
      <c r="I9" s="15">
        <v>100</v>
      </c>
      <c r="J9" s="13">
        <v>12.665</v>
      </c>
      <c r="K9" s="13">
        <v>13.566</v>
      </c>
      <c r="L9" s="13">
        <v>12.404</v>
      </c>
      <c r="M9" s="14">
        <v>175.92</v>
      </c>
      <c r="N9" s="13">
        <v>0.025</v>
      </c>
      <c r="O9" s="13">
        <v>1.02</v>
      </c>
      <c r="P9" s="13">
        <v>0.002</v>
      </c>
      <c r="Q9" s="13">
        <v>2.21</v>
      </c>
      <c r="R9" s="13">
        <v>6.539</v>
      </c>
      <c r="S9" s="13">
        <v>3.894</v>
      </c>
      <c r="T9" s="13">
        <v>4.846</v>
      </c>
      <c r="U9" s="27">
        <v>27.818</v>
      </c>
    </row>
    <row r="10" spans="2:21" ht="13.5" customHeight="1">
      <c r="B10" s="117" t="s">
        <v>26</v>
      </c>
      <c r="C10" s="117"/>
      <c r="D10" s="117"/>
      <c r="E10" s="72" t="s">
        <v>23</v>
      </c>
      <c r="F10" s="72"/>
      <c r="G10" s="73" t="s">
        <v>27</v>
      </c>
      <c r="H10" s="73"/>
      <c r="I10" s="16">
        <v>150</v>
      </c>
      <c r="J10" s="17">
        <v>7.7</v>
      </c>
      <c r="K10" s="17">
        <v>5.38</v>
      </c>
      <c r="L10" s="17">
        <v>26.32</v>
      </c>
      <c r="M10" s="18">
        <v>232.58</v>
      </c>
      <c r="N10" s="17">
        <v>0.255</v>
      </c>
      <c r="O10" s="17">
        <v>0</v>
      </c>
      <c r="P10" s="17">
        <v>0.021</v>
      </c>
      <c r="Q10" s="17"/>
      <c r="R10" s="17">
        <v>30.39</v>
      </c>
      <c r="S10" s="17">
        <v>154.62</v>
      </c>
      <c r="T10" s="17">
        <v>0.158</v>
      </c>
      <c r="U10" s="28">
        <v>2.99</v>
      </c>
    </row>
    <row r="11" spans="2:21" ht="18.75" customHeight="1">
      <c r="B11" s="118"/>
      <c r="C11" s="119"/>
      <c r="D11" s="120"/>
      <c r="E11" s="72" t="s">
        <v>24</v>
      </c>
      <c r="F11" s="72"/>
      <c r="G11" s="73" t="s">
        <v>27</v>
      </c>
      <c r="H11" s="73"/>
      <c r="I11" s="15">
        <v>180</v>
      </c>
      <c r="J11" s="19">
        <v>8.715</v>
      </c>
      <c r="K11" s="20">
        <v>6.46</v>
      </c>
      <c r="L11" s="19">
        <v>32.561</v>
      </c>
      <c r="M11" s="19">
        <v>278.971</v>
      </c>
      <c r="N11" s="21">
        <v>0.306</v>
      </c>
      <c r="O11" s="13">
        <v>0</v>
      </c>
      <c r="P11" s="22">
        <v>0.025</v>
      </c>
      <c r="Q11" s="13"/>
      <c r="R11" s="21">
        <v>36.456</v>
      </c>
      <c r="S11" s="21">
        <v>185.444</v>
      </c>
      <c r="T11" s="21">
        <v>0.189</v>
      </c>
      <c r="U11" s="29">
        <v>3.58</v>
      </c>
    </row>
    <row r="12" spans="2:21" ht="13.5" customHeight="1">
      <c r="B12" s="117" t="s">
        <v>28</v>
      </c>
      <c r="C12" s="117"/>
      <c r="D12" s="117"/>
      <c r="E12" s="72" t="s">
        <v>23</v>
      </c>
      <c r="F12" s="72"/>
      <c r="G12" s="73">
        <v>628</v>
      </c>
      <c r="H12" s="73"/>
      <c r="I12" s="15">
        <v>200</v>
      </c>
      <c r="J12" s="13">
        <v>0.2</v>
      </c>
      <c r="K12" s="13">
        <v>0.051</v>
      </c>
      <c r="L12" s="13">
        <v>15.01</v>
      </c>
      <c r="M12" s="14">
        <v>57.267</v>
      </c>
      <c r="N12" s="13"/>
      <c r="O12" s="13">
        <v>0.001</v>
      </c>
      <c r="P12" s="13"/>
      <c r="Q12" s="13"/>
      <c r="R12" s="13">
        <v>0.346</v>
      </c>
      <c r="S12" s="13"/>
      <c r="T12" s="13"/>
      <c r="U12" s="27">
        <v>0.053</v>
      </c>
    </row>
    <row r="13" spans="2:21" ht="21.75" customHeight="1">
      <c r="B13" s="118"/>
      <c r="C13" s="119"/>
      <c r="D13" s="120"/>
      <c r="E13" s="72" t="s">
        <v>24</v>
      </c>
      <c r="F13" s="72"/>
      <c r="G13" s="73">
        <v>628</v>
      </c>
      <c r="H13" s="73"/>
      <c r="I13" s="15">
        <v>200</v>
      </c>
      <c r="J13" s="13">
        <v>0.2</v>
      </c>
      <c r="K13" s="13">
        <v>0.051</v>
      </c>
      <c r="L13" s="13">
        <v>15.01</v>
      </c>
      <c r="M13" s="14">
        <v>57.267</v>
      </c>
      <c r="N13" s="13"/>
      <c r="O13" s="13">
        <v>0.001</v>
      </c>
      <c r="P13" s="13"/>
      <c r="Q13" s="13"/>
      <c r="R13" s="13">
        <v>0.346</v>
      </c>
      <c r="S13" s="13"/>
      <c r="T13" s="13"/>
      <c r="U13" s="27">
        <v>0.053</v>
      </c>
    </row>
    <row r="14" spans="2:21" ht="13.5" customHeight="1">
      <c r="B14" s="117" t="s">
        <v>29</v>
      </c>
      <c r="C14" s="117"/>
      <c r="D14" s="117"/>
      <c r="E14" s="72" t="s">
        <v>23</v>
      </c>
      <c r="F14" s="72"/>
      <c r="G14" s="88" t="s">
        <v>30</v>
      </c>
      <c r="H14" s="88"/>
      <c r="I14" s="12">
        <v>20</v>
      </c>
      <c r="J14" s="13">
        <v>1.52</v>
      </c>
      <c r="K14" s="13">
        <v>0.18</v>
      </c>
      <c r="L14" s="13">
        <v>9.94</v>
      </c>
      <c r="M14" s="14">
        <v>45.2</v>
      </c>
      <c r="N14" s="13">
        <v>0.022</v>
      </c>
      <c r="O14" s="13"/>
      <c r="P14" s="13"/>
      <c r="Q14" s="13">
        <v>0.28</v>
      </c>
      <c r="R14" s="13">
        <v>4</v>
      </c>
      <c r="S14" s="13">
        <v>13</v>
      </c>
      <c r="T14" s="13">
        <v>2.8</v>
      </c>
      <c r="U14" s="27">
        <v>0.18</v>
      </c>
    </row>
    <row r="15" spans="2:21" ht="19.5" customHeight="1">
      <c r="B15" s="118"/>
      <c r="C15" s="119"/>
      <c r="D15" s="120"/>
      <c r="E15" s="72" t="s">
        <v>24</v>
      </c>
      <c r="F15" s="72"/>
      <c r="G15" s="88" t="s">
        <v>30</v>
      </c>
      <c r="H15" s="88"/>
      <c r="I15" s="12">
        <v>25</v>
      </c>
      <c r="J15" s="13">
        <v>1.9</v>
      </c>
      <c r="K15" s="13">
        <v>0.25</v>
      </c>
      <c r="L15" s="13">
        <v>12.425</v>
      </c>
      <c r="M15" s="14">
        <v>56.5</v>
      </c>
      <c r="N15" s="13">
        <v>0.028</v>
      </c>
      <c r="O15" s="13"/>
      <c r="P15" s="13"/>
      <c r="Q15" s="13">
        <v>0.42</v>
      </c>
      <c r="R15" s="13">
        <v>5</v>
      </c>
      <c r="S15" s="13">
        <v>16.25</v>
      </c>
      <c r="T15" s="13">
        <v>3.5</v>
      </c>
      <c r="U15" s="27">
        <v>0.225</v>
      </c>
    </row>
    <row r="16" spans="2:21" ht="13.5" customHeight="1">
      <c r="B16" s="117" t="s">
        <v>31</v>
      </c>
      <c r="C16" s="117"/>
      <c r="D16" s="117"/>
      <c r="E16" s="72" t="s">
        <v>23</v>
      </c>
      <c r="F16" s="72"/>
      <c r="G16" s="88" t="s">
        <v>32</v>
      </c>
      <c r="H16" s="88"/>
      <c r="I16" s="12">
        <v>20</v>
      </c>
      <c r="J16" s="13">
        <v>1.102</v>
      </c>
      <c r="K16" s="13">
        <v>0.2</v>
      </c>
      <c r="L16" s="13">
        <v>6.416</v>
      </c>
      <c r="M16" s="14">
        <v>38</v>
      </c>
      <c r="N16" s="13">
        <v>0.016</v>
      </c>
      <c r="O16" s="13"/>
      <c r="P16" s="13"/>
      <c r="Q16" s="13">
        <v>0.28</v>
      </c>
      <c r="R16" s="13">
        <v>4.2</v>
      </c>
      <c r="S16" s="13">
        <v>17.4</v>
      </c>
      <c r="T16" s="13">
        <v>3.8</v>
      </c>
      <c r="U16" s="27">
        <v>0.4</v>
      </c>
    </row>
    <row r="17" spans="2:21" ht="15" customHeight="1">
      <c r="B17" s="118"/>
      <c r="C17" s="119"/>
      <c r="D17" s="120"/>
      <c r="E17" s="72" t="s">
        <v>24</v>
      </c>
      <c r="F17" s="72"/>
      <c r="G17" s="88" t="s">
        <v>32</v>
      </c>
      <c r="H17" s="88"/>
      <c r="I17" s="12">
        <v>25</v>
      </c>
      <c r="J17" s="13">
        <v>1.378</v>
      </c>
      <c r="K17" s="13">
        <v>0.25</v>
      </c>
      <c r="L17" s="13">
        <v>8.02</v>
      </c>
      <c r="M17" s="14">
        <v>47.5</v>
      </c>
      <c r="N17" s="13">
        <v>0.02</v>
      </c>
      <c r="O17" s="13"/>
      <c r="P17" s="13"/>
      <c r="Q17" s="13">
        <v>0.42</v>
      </c>
      <c r="R17" s="13">
        <v>5.25</v>
      </c>
      <c r="S17" s="13">
        <v>21.75</v>
      </c>
      <c r="T17" s="13">
        <v>4.75</v>
      </c>
      <c r="U17" s="27">
        <v>0.5</v>
      </c>
    </row>
    <row r="18" spans="1:21" s="3" customFormat="1" ht="13.5" customHeight="1">
      <c r="A18" s="6"/>
      <c r="B18" s="110" t="s">
        <v>19</v>
      </c>
      <c r="C18" s="110"/>
      <c r="D18" s="110"/>
      <c r="E18" s="110"/>
      <c r="F18" s="113" t="s">
        <v>20</v>
      </c>
      <c r="G18" s="113"/>
      <c r="H18" s="113"/>
      <c r="I18" s="148" t="s">
        <v>33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</row>
    <row r="19" spans="1:21" s="3" customFormat="1" ht="6" customHeight="1">
      <c r="A19" s="6"/>
      <c r="B19" s="111"/>
      <c r="C19" s="112"/>
      <c r="D19" s="112"/>
      <c r="E19" s="112"/>
      <c r="F19" s="114"/>
      <c r="G19" s="115"/>
      <c r="H19" s="115"/>
      <c r="I19" s="149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50"/>
    </row>
    <row r="20" spans="2:21" ht="13.5" customHeight="1">
      <c r="B20" s="117" t="s">
        <v>34</v>
      </c>
      <c r="C20" s="117"/>
      <c r="D20" s="117"/>
      <c r="E20" s="72" t="s">
        <v>23</v>
      </c>
      <c r="F20" s="72"/>
      <c r="G20" s="89">
        <v>62</v>
      </c>
      <c r="H20" s="89"/>
      <c r="I20" s="23">
        <v>60</v>
      </c>
      <c r="J20" s="17">
        <v>1</v>
      </c>
      <c r="K20" s="17">
        <v>2.51</v>
      </c>
      <c r="L20" s="17">
        <v>4.91</v>
      </c>
      <c r="M20" s="18">
        <v>56.26</v>
      </c>
      <c r="N20" s="17">
        <v>0.03</v>
      </c>
      <c r="O20" s="17">
        <v>5.88</v>
      </c>
      <c r="P20" s="17"/>
      <c r="Q20" s="17">
        <v>1.298</v>
      </c>
      <c r="R20" s="17">
        <v>16.76</v>
      </c>
      <c r="S20" s="17">
        <v>25.18</v>
      </c>
      <c r="T20" s="17">
        <v>11.14</v>
      </c>
      <c r="U20" s="28">
        <v>7.98</v>
      </c>
    </row>
    <row r="21" spans="2:21" ht="21.75" customHeight="1">
      <c r="B21" s="118"/>
      <c r="C21" s="119"/>
      <c r="D21" s="120"/>
      <c r="E21" s="72" t="s">
        <v>24</v>
      </c>
      <c r="F21" s="72"/>
      <c r="G21" s="89">
        <v>62</v>
      </c>
      <c r="H21" s="89"/>
      <c r="I21" s="15">
        <v>100</v>
      </c>
      <c r="J21" s="13">
        <v>1.66</v>
      </c>
      <c r="K21" s="13">
        <v>4.18</v>
      </c>
      <c r="L21" s="13">
        <v>8.19</v>
      </c>
      <c r="M21" s="14">
        <v>77.1</v>
      </c>
      <c r="N21" s="13">
        <v>0.05</v>
      </c>
      <c r="O21" s="13">
        <v>9.8</v>
      </c>
      <c r="P21" s="13"/>
      <c r="Q21" s="13">
        <v>2.163</v>
      </c>
      <c r="R21" s="13">
        <v>27.93</v>
      </c>
      <c r="S21" s="13">
        <v>41.26</v>
      </c>
      <c r="T21" s="13">
        <v>18.57</v>
      </c>
      <c r="U21" s="27">
        <v>11.31</v>
      </c>
    </row>
    <row r="22" spans="2:21" ht="13.5" customHeight="1">
      <c r="B22" s="117" t="s">
        <v>35</v>
      </c>
      <c r="C22" s="117"/>
      <c r="D22" s="117"/>
      <c r="E22" s="72" t="s">
        <v>23</v>
      </c>
      <c r="F22" s="72"/>
      <c r="G22" s="73">
        <v>139</v>
      </c>
      <c r="H22" s="73"/>
      <c r="I22" s="15">
        <v>200</v>
      </c>
      <c r="J22" s="13">
        <v>2.272</v>
      </c>
      <c r="K22" s="13">
        <v>2.138</v>
      </c>
      <c r="L22" s="13">
        <v>19.156</v>
      </c>
      <c r="M22" s="14">
        <v>100.42</v>
      </c>
      <c r="N22" s="13">
        <v>0.094</v>
      </c>
      <c r="O22" s="13">
        <v>13.2</v>
      </c>
      <c r="P22" s="13"/>
      <c r="Q22" s="13">
        <v>1.074</v>
      </c>
      <c r="R22" s="13">
        <v>14</v>
      </c>
      <c r="S22" s="13">
        <v>50.8</v>
      </c>
      <c r="T22" s="13">
        <v>19.24</v>
      </c>
      <c r="U22" s="27">
        <v>0.71</v>
      </c>
    </row>
    <row r="23" spans="2:21" ht="22.5" customHeight="1">
      <c r="B23" s="118"/>
      <c r="C23" s="119"/>
      <c r="D23" s="120"/>
      <c r="E23" s="72" t="s">
        <v>24</v>
      </c>
      <c r="F23" s="72"/>
      <c r="G23" s="73">
        <v>139</v>
      </c>
      <c r="H23" s="73"/>
      <c r="I23" s="15">
        <v>250</v>
      </c>
      <c r="J23" s="13">
        <v>2.84</v>
      </c>
      <c r="K23" s="13">
        <v>2.673</v>
      </c>
      <c r="L23" s="13">
        <v>23.945</v>
      </c>
      <c r="M23" s="14">
        <v>125.525</v>
      </c>
      <c r="N23" s="13">
        <v>0.118</v>
      </c>
      <c r="O23" s="13">
        <v>16.5</v>
      </c>
      <c r="P23" s="13"/>
      <c r="Q23" s="13">
        <v>1.343</v>
      </c>
      <c r="R23" s="13">
        <v>17.5</v>
      </c>
      <c r="S23" s="13">
        <v>63.5</v>
      </c>
      <c r="T23" s="13">
        <v>24.05</v>
      </c>
      <c r="U23" s="27">
        <v>0.887</v>
      </c>
    </row>
    <row r="24" spans="2:21" ht="13.5" customHeight="1">
      <c r="B24" s="117" t="s">
        <v>36</v>
      </c>
      <c r="C24" s="117"/>
      <c r="D24" s="117"/>
      <c r="E24" s="72" t="s">
        <v>23</v>
      </c>
      <c r="F24" s="72"/>
      <c r="G24" s="73">
        <v>423</v>
      </c>
      <c r="H24" s="73"/>
      <c r="I24" s="12">
        <v>90</v>
      </c>
      <c r="J24" s="13">
        <v>8.944</v>
      </c>
      <c r="K24" s="13">
        <v>10.03</v>
      </c>
      <c r="L24" s="13">
        <v>9.974</v>
      </c>
      <c r="M24" s="14">
        <v>133.166</v>
      </c>
      <c r="N24" s="13">
        <v>0.02</v>
      </c>
      <c r="O24" s="13">
        <v>1.16</v>
      </c>
      <c r="P24" s="13">
        <v>0.003</v>
      </c>
      <c r="Q24" s="13">
        <v>1.306</v>
      </c>
      <c r="R24" s="13">
        <v>5.792</v>
      </c>
      <c r="S24" s="13">
        <v>14.492</v>
      </c>
      <c r="T24" s="13">
        <v>4.558</v>
      </c>
      <c r="U24" s="27">
        <v>36.97</v>
      </c>
    </row>
    <row r="25" spans="2:21" ht="27" customHeight="1">
      <c r="B25" s="118"/>
      <c r="C25" s="119"/>
      <c r="D25" s="120"/>
      <c r="E25" s="72" t="s">
        <v>24</v>
      </c>
      <c r="F25" s="72"/>
      <c r="G25" s="73">
        <v>423</v>
      </c>
      <c r="H25" s="73"/>
      <c r="I25" s="15">
        <v>100</v>
      </c>
      <c r="J25" s="13">
        <v>11.34</v>
      </c>
      <c r="K25" s="13">
        <v>13.566</v>
      </c>
      <c r="L25" s="13">
        <v>12.404</v>
      </c>
      <c r="M25" s="14">
        <v>175.92</v>
      </c>
      <c r="N25" s="13">
        <v>0.025</v>
      </c>
      <c r="O25" s="13">
        <v>1.02</v>
      </c>
      <c r="P25" s="13">
        <v>0.002</v>
      </c>
      <c r="Q25" s="13">
        <v>2.21</v>
      </c>
      <c r="R25" s="13">
        <v>6.539</v>
      </c>
      <c r="S25" s="13">
        <v>3.894</v>
      </c>
      <c r="T25" s="13">
        <v>4.846</v>
      </c>
      <c r="U25" s="27">
        <v>27.818</v>
      </c>
    </row>
    <row r="26" spans="2:21" ht="13.5" customHeight="1">
      <c r="B26" s="140" t="s">
        <v>37</v>
      </c>
      <c r="C26" s="141"/>
      <c r="D26" s="142"/>
      <c r="E26" s="72" t="s">
        <v>23</v>
      </c>
      <c r="F26" s="72"/>
      <c r="G26" s="73" t="s">
        <v>38</v>
      </c>
      <c r="H26" s="73"/>
      <c r="I26" s="16">
        <v>150</v>
      </c>
      <c r="J26" s="17">
        <v>4.4</v>
      </c>
      <c r="K26" s="17">
        <v>4.9</v>
      </c>
      <c r="L26" s="17">
        <v>31.5</v>
      </c>
      <c r="M26" s="18">
        <v>212.9</v>
      </c>
      <c r="N26" s="17">
        <v>0.04</v>
      </c>
      <c r="O26" s="17">
        <v>0.6</v>
      </c>
      <c r="P26" s="17">
        <v>0.03</v>
      </c>
      <c r="Q26" s="17">
        <v>0.6</v>
      </c>
      <c r="R26" s="17">
        <v>8.6</v>
      </c>
      <c r="S26" s="17"/>
      <c r="T26" s="17">
        <v>0.9</v>
      </c>
      <c r="U26" s="28">
        <v>0.9</v>
      </c>
    </row>
    <row r="27" spans="2:21" ht="19.5" customHeight="1">
      <c r="B27" s="118"/>
      <c r="C27" s="119"/>
      <c r="D27" s="120"/>
      <c r="E27" s="72" t="s">
        <v>24</v>
      </c>
      <c r="F27" s="72"/>
      <c r="G27" s="73" t="s">
        <v>38</v>
      </c>
      <c r="H27" s="73"/>
      <c r="I27" s="15">
        <v>180</v>
      </c>
      <c r="J27" s="13">
        <v>5.6</v>
      </c>
      <c r="K27" s="13">
        <v>5.86</v>
      </c>
      <c r="L27" s="13">
        <v>40.2</v>
      </c>
      <c r="M27" s="14">
        <v>236</v>
      </c>
      <c r="N27" s="13">
        <v>0.05</v>
      </c>
      <c r="O27" s="13">
        <v>0.9</v>
      </c>
      <c r="P27" s="13">
        <v>0.04</v>
      </c>
      <c r="Q27" s="13">
        <v>0.75</v>
      </c>
      <c r="R27" s="13">
        <v>11.56</v>
      </c>
      <c r="S27" s="13"/>
      <c r="T27" s="13">
        <v>1.1</v>
      </c>
      <c r="U27" s="27">
        <v>1.1</v>
      </c>
    </row>
    <row r="28" spans="2:21" ht="13.5" customHeight="1">
      <c r="B28" s="117" t="s">
        <v>39</v>
      </c>
      <c r="C28" s="117"/>
      <c r="D28" s="117"/>
      <c r="E28" s="72" t="s">
        <v>23</v>
      </c>
      <c r="F28" s="72"/>
      <c r="G28" s="90">
        <v>289</v>
      </c>
      <c r="H28" s="90"/>
      <c r="I28" s="15">
        <v>180</v>
      </c>
      <c r="J28" s="13">
        <v>0.13</v>
      </c>
      <c r="K28" s="13"/>
      <c r="L28" s="13">
        <v>22.075</v>
      </c>
      <c r="M28" s="14">
        <v>86.328</v>
      </c>
      <c r="N28" s="13">
        <v>0.006</v>
      </c>
      <c r="O28" s="13">
        <v>5.76</v>
      </c>
      <c r="P28" s="13"/>
      <c r="Q28" s="13"/>
      <c r="R28" s="13">
        <v>6.192</v>
      </c>
      <c r="S28" s="13">
        <v>3.168</v>
      </c>
      <c r="T28" s="13">
        <v>1.728</v>
      </c>
      <c r="U28" s="27">
        <v>0.151</v>
      </c>
    </row>
    <row r="29" spans="2:21" ht="13.5" customHeight="1">
      <c r="B29" s="118"/>
      <c r="C29" s="119"/>
      <c r="D29" s="120"/>
      <c r="E29" s="72" t="s">
        <v>24</v>
      </c>
      <c r="F29" s="72"/>
      <c r="G29" s="90">
        <v>289</v>
      </c>
      <c r="H29" s="90"/>
      <c r="I29" s="15">
        <v>180</v>
      </c>
      <c r="J29" s="13">
        <v>0.13</v>
      </c>
      <c r="K29" s="13"/>
      <c r="L29" s="13">
        <v>22.075</v>
      </c>
      <c r="M29" s="14">
        <v>86.328</v>
      </c>
      <c r="N29" s="13">
        <v>0.006</v>
      </c>
      <c r="O29" s="13">
        <v>5.76</v>
      </c>
      <c r="P29" s="13"/>
      <c r="Q29" s="13"/>
      <c r="R29" s="13">
        <v>6.192</v>
      </c>
      <c r="S29" s="13">
        <v>3.168</v>
      </c>
      <c r="T29" s="13">
        <v>1.728</v>
      </c>
      <c r="U29" s="27">
        <v>0.151</v>
      </c>
    </row>
    <row r="30" spans="2:21" ht="13.5" customHeight="1">
      <c r="B30" s="140" t="s">
        <v>29</v>
      </c>
      <c r="C30" s="141"/>
      <c r="D30" s="142"/>
      <c r="E30" s="91" t="s">
        <v>23</v>
      </c>
      <c r="F30" s="92"/>
      <c r="G30" s="93" t="s">
        <v>30</v>
      </c>
      <c r="H30" s="94"/>
      <c r="I30" s="12">
        <v>20</v>
      </c>
      <c r="J30" s="13">
        <v>1.52</v>
      </c>
      <c r="K30" s="13">
        <v>0.18</v>
      </c>
      <c r="L30" s="13">
        <v>9.94</v>
      </c>
      <c r="M30" s="14">
        <v>45.2</v>
      </c>
      <c r="N30" s="13">
        <v>0.022</v>
      </c>
      <c r="O30" s="13"/>
      <c r="P30" s="13"/>
      <c r="Q30" s="13">
        <v>0.28</v>
      </c>
      <c r="R30" s="13">
        <v>4</v>
      </c>
      <c r="S30" s="13">
        <v>13</v>
      </c>
      <c r="T30" s="13">
        <v>2.8</v>
      </c>
      <c r="U30" s="27">
        <v>0.18</v>
      </c>
    </row>
    <row r="31" spans="2:21" ht="13.5" customHeight="1">
      <c r="B31" s="118"/>
      <c r="C31" s="119"/>
      <c r="D31" s="120"/>
      <c r="E31" s="91" t="s">
        <v>24</v>
      </c>
      <c r="F31" s="92"/>
      <c r="G31" s="93" t="s">
        <v>30</v>
      </c>
      <c r="H31" s="94"/>
      <c r="I31" s="12">
        <v>30</v>
      </c>
      <c r="J31" s="13">
        <v>2.28</v>
      </c>
      <c r="K31" s="13">
        <v>0.27</v>
      </c>
      <c r="L31" s="13">
        <v>14.91</v>
      </c>
      <c r="M31" s="14">
        <v>67.8</v>
      </c>
      <c r="N31" s="13">
        <v>0.033</v>
      </c>
      <c r="O31" s="13"/>
      <c r="P31" s="13"/>
      <c r="Q31" s="13">
        <v>0.5</v>
      </c>
      <c r="R31" s="13">
        <v>6</v>
      </c>
      <c r="S31" s="13">
        <v>19.5</v>
      </c>
      <c r="T31" s="13">
        <v>4.2</v>
      </c>
      <c r="U31" s="27">
        <v>0.27</v>
      </c>
    </row>
    <row r="32" spans="2:21" ht="13.5" customHeight="1">
      <c r="B32" s="140" t="s">
        <v>31</v>
      </c>
      <c r="C32" s="141"/>
      <c r="D32" s="142"/>
      <c r="E32" s="91" t="s">
        <v>23</v>
      </c>
      <c r="F32" s="92"/>
      <c r="G32" s="93" t="s">
        <v>32</v>
      </c>
      <c r="H32" s="94"/>
      <c r="I32" s="12">
        <v>20</v>
      </c>
      <c r="J32" s="13">
        <v>1.102</v>
      </c>
      <c r="K32" s="13">
        <v>0.2</v>
      </c>
      <c r="L32" s="13">
        <v>6.416</v>
      </c>
      <c r="M32" s="14">
        <v>38</v>
      </c>
      <c r="N32" s="13">
        <v>0.016</v>
      </c>
      <c r="O32" s="13"/>
      <c r="P32" s="13"/>
      <c r="Q32" s="13">
        <v>0.28</v>
      </c>
      <c r="R32" s="13">
        <v>4.2</v>
      </c>
      <c r="S32" s="13">
        <v>17.4</v>
      </c>
      <c r="T32" s="13">
        <v>3.8</v>
      </c>
      <c r="U32" s="27">
        <v>0.4</v>
      </c>
    </row>
    <row r="33" spans="2:21" ht="15" customHeight="1">
      <c r="B33" s="118"/>
      <c r="C33" s="119"/>
      <c r="D33" s="120"/>
      <c r="E33" s="91" t="s">
        <v>24</v>
      </c>
      <c r="F33" s="92"/>
      <c r="G33" s="93" t="s">
        <v>32</v>
      </c>
      <c r="H33" s="94"/>
      <c r="I33" s="12">
        <v>30</v>
      </c>
      <c r="J33" s="13">
        <v>1.653</v>
      </c>
      <c r="K33" s="13">
        <v>0.3</v>
      </c>
      <c r="L33" s="13">
        <v>9.624</v>
      </c>
      <c r="M33" s="14">
        <v>57</v>
      </c>
      <c r="N33" s="13">
        <v>0.024</v>
      </c>
      <c r="O33" s="13"/>
      <c r="P33" s="13"/>
      <c r="Q33" s="13">
        <v>0.5</v>
      </c>
      <c r="R33" s="13">
        <v>6.3</v>
      </c>
      <c r="S33" s="13">
        <v>26.1</v>
      </c>
      <c r="T33" s="13">
        <v>5.7</v>
      </c>
      <c r="U33" s="27">
        <v>0.6</v>
      </c>
    </row>
    <row r="34" spans="2:21" ht="13.5" customHeight="1">
      <c r="B34" s="136" t="s">
        <v>40</v>
      </c>
      <c r="C34" s="97" t="s">
        <v>21</v>
      </c>
      <c r="D34" s="97"/>
      <c r="E34" s="98"/>
      <c r="F34" s="95" t="s">
        <v>23</v>
      </c>
      <c r="G34" s="96"/>
      <c r="H34" s="96"/>
      <c r="I34" s="24">
        <f>I6+I8+I10+I12+I14+I16</f>
        <v>500</v>
      </c>
      <c r="J34" s="25">
        <f>J6+J8+J10+J12+J14+J16</f>
        <v>22.064999999999998</v>
      </c>
      <c r="K34" s="25">
        <f>K6+K8+K10+K12+K14+K16</f>
        <v>16.400999999999996</v>
      </c>
      <c r="L34" s="25">
        <f aca="true" t="shared" si="0" ref="L34:U34">L6+L8+L10+L12+L14+L16</f>
        <v>70.78</v>
      </c>
      <c r="M34" s="25">
        <f t="shared" si="0"/>
        <v>526.413</v>
      </c>
      <c r="N34" s="25">
        <f t="shared" si="0"/>
        <v>0.393</v>
      </c>
      <c r="O34" s="25">
        <f t="shared" si="0"/>
        <v>2.121</v>
      </c>
      <c r="P34" s="25">
        <f t="shared" si="0"/>
        <v>0.024</v>
      </c>
      <c r="Q34" s="25">
        <f t="shared" si="0"/>
        <v>1.866</v>
      </c>
      <c r="R34" s="25">
        <f t="shared" si="0"/>
        <v>53.928</v>
      </c>
      <c r="S34" s="25">
        <f t="shared" si="0"/>
        <v>199.512</v>
      </c>
      <c r="T34" s="25">
        <f t="shared" si="0"/>
        <v>11.315999999999999</v>
      </c>
      <c r="U34" s="25">
        <f t="shared" si="0"/>
        <v>40.677</v>
      </c>
    </row>
    <row r="35" spans="2:21" ht="12.75" customHeight="1">
      <c r="B35" s="137"/>
      <c r="C35" s="99"/>
      <c r="D35" s="100"/>
      <c r="E35" s="101"/>
      <c r="F35" s="95" t="s">
        <v>24</v>
      </c>
      <c r="G35" s="96"/>
      <c r="H35" s="96"/>
      <c r="I35" s="24">
        <f>I7+I9+I11+I13+I15+I17</f>
        <v>560</v>
      </c>
      <c r="J35" s="25">
        <f aca="true" t="shared" si="1" ref="J35:U35">J7+J9+J11+J13+J15+J17</f>
        <v>25.907999999999998</v>
      </c>
      <c r="K35" s="25">
        <f t="shared" si="1"/>
        <v>21.416999999999998</v>
      </c>
      <c r="L35" s="25">
        <f t="shared" si="1"/>
        <v>85.1</v>
      </c>
      <c r="M35" s="25">
        <f t="shared" si="1"/>
        <v>646.4580000000001</v>
      </c>
      <c r="N35" s="25">
        <f t="shared" si="1"/>
        <v>0.499</v>
      </c>
      <c r="O35" s="25">
        <f t="shared" si="1"/>
        <v>2.461</v>
      </c>
      <c r="P35" s="25">
        <f t="shared" si="1"/>
        <v>0.027000000000000003</v>
      </c>
      <c r="Q35" s="25">
        <f t="shared" si="1"/>
        <v>3.05</v>
      </c>
      <c r="R35" s="25">
        <f t="shared" si="1"/>
        <v>67.39099999999999</v>
      </c>
      <c r="S35" s="25">
        <f t="shared" si="1"/>
        <v>227.338</v>
      </c>
      <c r="T35" s="25">
        <f t="shared" si="1"/>
        <v>13.285</v>
      </c>
      <c r="U35" s="25">
        <f t="shared" si="1"/>
        <v>32.30200000000001</v>
      </c>
    </row>
    <row r="36" spans="2:21" ht="13.5" customHeight="1">
      <c r="B36" s="137"/>
      <c r="C36" s="97" t="s">
        <v>33</v>
      </c>
      <c r="D36" s="97"/>
      <c r="E36" s="98"/>
      <c r="F36" s="95" t="s">
        <v>23</v>
      </c>
      <c r="G36" s="96"/>
      <c r="H36" s="96"/>
      <c r="I36" s="24">
        <f>I20+I22+I24+I26+I28+I30+I32</f>
        <v>720</v>
      </c>
      <c r="J36" s="25">
        <f aca="true" t="shared" si="2" ref="J36:U36">J20+J22+J24+J26+J28+J30+J32</f>
        <v>19.368</v>
      </c>
      <c r="K36" s="25">
        <f t="shared" si="2"/>
        <v>19.958</v>
      </c>
      <c r="L36" s="25">
        <f t="shared" si="2"/>
        <v>103.97099999999999</v>
      </c>
      <c r="M36" s="25">
        <f t="shared" si="2"/>
        <v>672.274</v>
      </c>
      <c r="N36" s="25">
        <f t="shared" si="2"/>
        <v>0.22799999999999998</v>
      </c>
      <c r="O36" s="25">
        <f t="shared" si="2"/>
        <v>26.6</v>
      </c>
      <c r="P36" s="25">
        <f t="shared" si="2"/>
        <v>0.033</v>
      </c>
      <c r="Q36" s="25">
        <f t="shared" si="2"/>
        <v>4.838</v>
      </c>
      <c r="R36" s="25">
        <f t="shared" si="2"/>
        <v>59.544000000000004</v>
      </c>
      <c r="S36" s="25">
        <f t="shared" si="2"/>
        <v>124.03999999999999</v>
      </c>
      <c r="T36" s="25">
        <f t="shared" si="2"/>
        <v>44.166</v>
      </c>
      <c r="U36" s="25">
        <f t="shared" si="2"/>
        <v>47.291</v>
      </c>
    </row>
    <row r="37" spans="2:21" ht="12" customHeight="1">
      <c r="B37" s="138"/>
      <c r="C37" s="99"/>
      <c r="D37" s="100"/>
      <c r="E37" s="101"/>
      <c r="F37" s="95" t="s">
        <v>24</v>
      </c>
      <c r="G37" s="96"/>
      <c r="H37" s="96"/>
      <c r="I37" s="24">
        <f>I21+I23+I25+I27+I29+I31+I33</f>
        <v>870</v>
      </c>
      <c r="J37" s="25">
        <f aca="true" t="shared" si="3" ref="J37:U37">J21+J23+J25+J27+J29+J31+J33</f>
        <v>25.502999999999997</v>
      </c>
      <c r="K37" s="25">
        <f t="shared" si="3"/>
        <v>26.849</v>
      </c>
      <c r="L37" s="25">
        <f t="shared" si="3"/>
        <v>131.348</v>
      </c>
      <c r="M37" s="25">
        <f t="shared" si="3"/>
        <v>825.6729999999999</v>
      </c>
      <c r="N37" s="25">
        <f t="shared" si="3"/>
        <v>0.30600000000000005</v>
      </c>
      <c r="O37" s="25">
        <f t="shared" si="3"/>
        <v>33.98</v>
      </c>
      <c r="P37" s="25">
        <f t="shared" si="3"/>
        <v>0.042</v>
      </c>
      <c r="Q37" s="25">
        <f t="shared" si="3"/>
        <v>7.465999999999999</v>
      </c>
      <c r="R37" s="25">
        <f t="shared" si="3"/>
        <v>82.021</v>
      </c>
      <c r="S37" s="25">
        <f t="shared" si="3"/>
        <v>157.422</v>
      </c>
      <c r="T37" s="25">
        <f t="shared" si="3"/>
        <v>60.19400000000002</v>
      </c>
      <c r="U37" s="25">
        <f t="shared" si="3"/>
        <v>42.13600000000001</v>
      </c>
    </row>
    <row r="38" spans="2:6" s="4" customFormat="1" ht="13.5" customHeight="1">
      <c r="B38" s="9" t="s">
        <v>41</v>
      </c>
      <c r="C38" s="6"/>
      <c r="D38" s="6"/>
      <c r="E38" s="7"/>
      <c r="F38" s="7"/>
    </row>
    <row r="39" spans="2:21" ht="13.5" customHeight="1">
      <c r="B39" s="68" t="s">
        <v>0</v>
      </c>
      <c r="C39" s="68"/>
      <c r="D39" s="68"/>
      <c r="E39" s="69"/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1" spans="2:21" ht="13.5" customHeight="1">
      <c r="B41" s="76" t="s">
        <v>1</v>
      </c>
      <c r="C41" s="76"/>
      <c r="D41" s="76"/>
      <c r="E41" s="77"/>
      <c r="F41" s="77"/>
      <c r="G41" s="82" t="s">
        <v>2</v>
      </c>
      <c r="H41" s="82"/>
      <c r="I41" s="82" t="s">
        <v>3</v>
      </c>
      <c r="J41" s="71" t="s">
        <v>4</v>
      </c>
      <c r="K41" s="71"/>
      <c r="L41" s="71"/>
      <c r="M41" s="74" t="s">
        <v>5</v>
      </c>
      <c r="N41" s="71" t="s">
        <v>6</v>
      </c>
      <c r="O41" s="71"/>
      <c r="P41" s="71"/>
      <c r="Q41" s="71"/>
      <c r="R41" s="71" t="s">
        <v>7</v>
      </c>
      <c r="S41" s="71"/>
      <c r="T41" s="71"/>
      <c r="U41" s="71"/>
    </row>
    <row r="42" spans="2:21" ht="13.5" customHeight="1">
      <c r="B42" s="78"/>
      <c r="C42" s="79"/>
      <c r="D42" s="79"/>
      <c r="E42" s="80"/>
      <c r="F42" s="81"/>
      <c r="G42" s="75"/>
      <c r="H42" s="83"/>
      <c r="I42" s="139"/>
      <c r="J42" s="11" t="s">
        <v>8</v>
      </c>
      <c r="K42" s="11" t="s">
        <v>9</v>
      </c>
      <c r="L42" s="11" t="s">
        <v>10</v>
      </c>
      <c r="M42" s="75"/>
      <c r="N42" s="11" t="s">
        <v>11</v>
      </c>
      <c r="O42" s="11" t="s">
        <v>12</v>
      </c>
      <c r="P42" s="11" t="s">
        <v>13</v>
      </c>
      <c r="Q42" s="11" t="s">
        <v>14</v>
      </c>
      <c r="R42" s="11" t="s">
        <v>15</v>
      </c>
      <c r="S42" s="11" t="s">
        <v>16</v>
      </c>
      <c r="T42" s="11" t="s">
        <v>17</v>
      </c>
      <c r="U42" s="11" t="s">
        <v>18</v>
      </c>
    </row>
    <row r="43" spans="1:21" s="3" customFormat="1" ht="13.5" customHeight="1">
      <c r="A43" s="6"/>
      <c r="B43" s="110" t="s">
        <v>42</v>
      </c>
      <c r="C43" s="110"/>
      <c r="D43" s="110"/>
      <c r="E43" s="110"/>
      <c r="F43" s="113" t="s">
        <v>20</v>
      </c>
      <c r="G43" s="113"/>
      <c r="H43" s="113"/>
      <c r="I43" s="148" t="s">
        <v>21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</row>
    <row r="44" spans="1:21" s="3" customFormat="1" ht="13.5" customHeight="1">
      <c r="A44" s="6"/>
      <c r="B44" s="111"/>
      <c r="C44" s="112"/>
      <c r="D44" s="112"/>
      <c r="E44" s="112"/>
      <c r="F44" s="114"/>
      <c r="G44" s="115"/>
      <c r="H44" s="115"/>
      <c r="I44" s="149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50"/>
    </row>
    <row r="45" spans="2:21" ht="13.5" customHeight="1">
      <c r="B45" s="140" t="s">
        <v>43</v>
      </c>
      <c r="C45" s="141"/>
      <c r="D45" s="142"/>
      <c r="E45" s="72" t="s">
        <v>23</v>
      </c>
      <c r="F45" s="72"/>
      <c r="G45" s="88" t="s">
        <v>44</v>
      </c>
      <c r="H45" s="88"/>
      <c r="I45" s="12">
        <v>16</v>
      </c>
      <c r="J45" s="13">
        <v>4.6</v>
      </c>
      <c r="K45" s="13">
        <v>5.8</v>
      </c>
      <c r="L45" s="13"/>
      <c r="M45" s="14">
        <v>72</v>
      </c>
      <c r="N45" s="13">
        <v>0.01</v>
      </c>
      <c r="O45" s="13">
        <v>0.32</v>
      </c>
      <c r="P45" s="13">
        <v>0.09</v>
      </c>
      <c r="Q45" s="13">
        <v>0.06</v>
      </c>
      <c r="R45" s="13">
        <v>200</v>
      </c>
      <c r="S45" s="13">
        <v>108</v>
      </c>
      <c r="T45" s="13">
        <v>10</v>
      </c>
      <c r="U45" s="27">
        <v>0.22</v>
      </c>
    </row>
    <row r="46" spans="2:21" ht="24" customHeight="1">
      <c r="B46" s="118"/>
      <c r="C46" s="119"/>
      <c r="D46" s="120"/>
      <c r="E46" s="72" t="s">
        <v>24</v>
      </c>
      <c r="F46" s="72"/>
      <c r="G46" s="88" t="s">
        <v>44</v>
      </c>
      <c r="H46" s="88"/>
      <c r="I46" s="12">
        <v>16</v>
      </c>
      <c r="J46" s="13">
        <v>4.6</v>
      </c>
      <c r="K46" s="13">
        <v>5.8</v>
      </c>
      <c r="L46" s="13"/>
      <c r="M46" s="14">
        <v>72</v>
      </c>
      <c r="N46" s="13">
        <v>0.01</v>
      </c>
      <c r="O46" s="13">
        <v>0.32</v>
      </c>
      <c r="P46" s="13">
        <v>0.09</v>
      </c>
      <c r="Q46" s="13">
        <v>0.06</v>
      </c>
      <c r="R46" s="13">
        <v>200</v>
      </c>
      <c r="S46" s="13">
        <v>108</v>
      </c>
      <c r="T46" s="13">
        <v>10</v>
      </c>
      <c r="U46" s="27">
        <v>0.22</v>
      </c>
    </row>
    <row r="47" spans="2:21" ht="13.5" customHeight="1">
      <c r="B47" s="117" t="s">
        <v>45</v>
      </c>
      <c r="C47" s="117"/>
      <c r="D47" s="117"/>
      <c r="E47" s="72" t="s">
        <v>23</v>
      </c>
      <c r="F47" s="72"/>
      <c r="G47" s="90">
        <v>109</v>
      </c>
      <c r="H47" s="90"/>
      <c r="I47" s="15">
        <v>160</v>
      </c>
      <c r="J47" s="13">
        <v>4.988</v>
      </c>
      <c r="K47" s="13">
        <v>8.935</v>
      </c>
      <c r="L47" s="13">
        <v>25.262</v>
      </c>
      <c r="M47" s="14">
        <v>190.354</v>
      </c>
      <c r="N47" s="13">
        <v>0.151</v>
      </c>
      <c r="O47" s="13">
        <v>1.32</v>
      </c>
      <c r="P47" s="13">
        <v>0.066</v>
      </c>
      <c r="Q47" s="13">
        <v>2.256</v>
      </c>
      <c r="R47" s="13">
        <v>176.695</v>
      </c>
      <c r="S47" s="13">
        <v>203.345</v>
      </c>
      <c r="T47" s="13">
        <v>44.88</v>
      </c>
      <c r="U47" s="27">
        <v>1.366</v>
      </c>
    </row>
    <row r="48" spans="2:21" ht="27.75" customHeight="1">
      <c r="B48" s="118"/>
      <c r="C48" s="119"/>
      <c r="D48" s="120"/>
      <c r="E48" s="72" t="s">
        <v>24</v>
      </c>
      <c r="F48" s="72"/>
      <c r="G48" s="90">
        <v>109</v>
      </c>
      <c r="H48" s="90"/>
      <c r="I48" s="15">
        <v>210</v>
      </c>
      <c r="J48" s="13">
        <v>6.623</v>
      </c>
      <c r="K48" s="13">
        <v>8.033</v>
      </c>
      <c r="L48" s="13">
        <v>32.66</v>
      </c>
      <c r="M48" s="14">
        <v>236.336</v>
      </c>
      <c r="N48" s="13">
        <v>0.201</v>
      </c>
      <c r="O48" s="13">
        <v>1.76</v>
      </c>
      <c r="P48" s="13">
        <v>0.075</v>
      </c>
      <c r="Q48" s="13">
        <v>3.135</v>
      </c>
      <c r="R48" s="13">
        <v>234.76</v>
      </c>
      <c r="S48" s="13">
        <v>270.46</v>
      </c>
      <c r="T48" s="13">
        <v>59.74</v>
      </c>
      <c r="U48" s="27">
        <v>1.81</v>
      </c>
    </row>
    <row r="49" spans="2:21" ht="13.5" customHeight="1">
      <c r="B49" s="117" t="s">
        <v>46</v>
      </c>
      <c r="C49" s="117"/>
      <c r="D49" s="117"/>
      <c r="E49" s="72" t="s">
        <v>23</v>
      </c>
      <c r="F49" s="72"/>
      <c r="G49" s="90">
        <v>293</v>
      </c>
      <c r="H49" s="90"/>
      <c r="I49" s="15">
        <v>200</v>
      </c>
      <c r="J49" s="13">
        <v>1</v>
      </c>
      <c r="K49" s="13"/>
      <c r="L49" s="13">
        <v>23.4</v>
      </c>
      <c r="M49" s="14">
        <v>94</v>
      </c>
      <c r="N49" s="13">
        <v>0.02</v>
      </c>
      <c r="O49" s="13">
        <v>4</v>
      </c>
      <c r="P49" s="13"/>
      <c r="Q49" s="13"/>
      <c r="R49" s="13">
        <v>14</v>
      </c>
      <c r="S49" s="13">
        <v>14</v>
      </c>
      <c r="T49" s="13">
        <v>8</v>
      </c>
      <c r="U49" s="27">
        <v>0.6</v>
      </c>
    </row>
    <row r="50" spans="2:21" ht="27" customHeight="1">
      <c r="B50" s="118"/>
      <c r="C50" s="119"/>
      <c r="D50" s="120"/>
      <c r="E50" s="72" t="s">
        <v>24</v>
      </c>
      <c r="F50" s="72"/>
      <c r="G50" s="90">
        <v>293</v>
      </c>
      <c r="H50" s="90"/>
      <c r="I50" s="15">
        <v>200</v>
      </c>
      <c r="J50" s="13">
        <v>1</v>
      </c>
      <c r="K50" s="13"/>
      <c r="L50" s="13">
        <v>23.4</v>
      </c>
      <c r="M50" s="14">
        <v>94</v>
      </c>
      <c r="N50" s="13">
        <v>0.02</v>
      </c>
      <c r="O50" s="13">
        <v>4</v>
      </c>
      <c r="P50" s="13"/>
      <c r="Q50" s="13"/>
      <c r="R50" s="13">
        <v>14</v>
      </c>
      <c r="S50" s="13">
        <v>14</v>
      </c>
      <c r="T50" s="13">
        <v>8</v>
      </c>
      <c r="U50" s="27">
        <v>0.6</v>
      </c>
    </row>
    <row r="51" spans="2:21" ht="13.5" customHeight="1">
      <c r="B51" s="117" t="s">
        <v>47</v>
      </c>
      <c r="C51" s="117"/>
      <c r="D51" s="117"/>
      <c r="E51" s="72" t="s">
        <v>23</v>
      </c>
      <c r="F51" s="72"/>
      <c r="G51" s="102">
        <v>762</v>
      </c>
      <c r="H51" s="102"/>
      <c r="I51" s="15">
        <v>180</v>
      </c>
      <c r="J51" s="13">
        <v>1.9</v>
      </c>
      <c r="K51" s="13">
        <v>1.85</v>
      </c>
      <c r="L51" s="13">
        <v>10.09</v>
      </c>
      <c r="M51" s="14">
        <v>101.385</v>
      </c>
      <c r="N51" s="13">
        <v>0.02</v>
      </c>
      <c r="O51" s="13">
        <v>0.65</v>
      </c>
      <c r="P51" s="13">
        <v>0.02</v>
      </c>
      <c r="Q51" s="13">
        <v>0.081</v>
      </c>
      <c r="R51" s="13">
        <v>60.15</v>
      </c>
      <c r="S51" s="13">
        <v>45</v>
      </c>
      <c r="T51" s="13">
        <v>7</v>
      </c>
      <c r="U51" s="27">
        <v>0.05</v>
      </c>
    </row>
    <row r="52" spans="2:21" ht="24.75" customHeight="1">
      <c r="B52" s="118"/>
      <c r="C52" s="119"/>
      <c r="D52" s="120"/>
      <c r="E52" s="72" t="s">
        <v>24</v>
      </c>
      <c r="F52" s="72"/>
      <c r="G52" s="102">
        <v>762</v>
      </c>
      <c r="H52" s="102"/>
      <c r="I52" s="15">
        <v>180</v>
      </c>
      <c r="J52" s="13">
        <v>1.9</v>
      </c>
      <c r="K52" s="13">
        <v>1.85</v>
      </c>
      <c r="L52" s="13">
        <v>10.09</v>
      </c>
      <c r="M52" s="14">
        <v>101.385</v>
      </c>
      <c r="N52" s="13">
        <v>0.02</v>
      </c>
      <c r="O52" s="13">
        <v>0.65</v>
      </c>
      <c r="P52" s="13">
        <v>0.02</v>
      </c>
      <c r="Q52" s="13">
        <v>0.081</v>
      </c>
      <c r="R52" s="13">
        <v>60.15</v>
      </c>
      <c r="S52" s="13">
        <v>45</v>
      </c>
      <c r="T52" s="13">
        <v>7</v>
      </c>
      <c r="U52" s="27">
        <v>0.05</v>
      </c>
    </row>
    <row r="53" spans="2:21" ht="13.5" customHeight="1">
      <c r="B53" s="117" t="s">
        <v>48</v>
      </c>
      <c r="C53" s="117"/>
      <c r="D53" s="117"/>
      <c r="E53" s="72" t="s">
        <v>23</v>
      </c>
      <c r="F53" s="72"/>
      <c r="G53" s="88" t="s">
        <v>49</v>
      </c>
      <c r="H53" s="88"/>
      <c r="I53" s="12">
        <v>40</v>
      </c>
      <c r="J53" s="13">
        <v>3.16</v>
      </c>
      <c r="K53" s="13">
        <v>0.4</v>
      </c>
      <c r="L53" s="13">
        <v>20.76</v>
      </c>
      <c r="M53" s="14">
        <v>94.4</v>
      </c>
      <c r="N53" s="13">
        <v>0.06</v>
      </c>
      <c r="O53" s="13"/>
      <c r="P53" s="13"/>
      <c r="Q53" s="13">
        <v>1</v>
      </c>
      <c r="R53" s="13">
        <v>10</v>
      </c>
      <c r="S53" s="13">
        <v>32.8</v>
      </c>
      <c r="T53" s="13">
        <v>13.2</v>
      </c>
      <c r="U53" s="27">
        <v>0.6</v>
      </c>
    </row>
    <row r="54" spans="2:21" ht="13.5" customHeight="1">
      <c r="B54" s="118"/>
      <c r="C54" s="119"/>
      <c r="D54" s="120"/>
      <c r="E54" s="72" t="s">
        <v>24</v>
      </c>
      <c r="F54" s="72"/>
      <c r="G54" s="88" t="s">
        <v>49</v>
      </c>
      <c r="H54" s="88"/>
      <c r="I54" s="12">
        <v>50</v>
      </c>
      <c r="J54" s="13">
        <v>3.95</v>
      </c>
      <c r="K54" s="13">
        <v>0.5</v>
      </c>
      <c r="L54" s="13">
        <v>25.95</v>
      </c>
      <c r="M54" s="14">
        <v>118</v>
      </c>
      <c r="N54" s="13">
        <v>0.075</v>
      </c>
      <c r="O54" s="13"/>
      <c r="P54" s="13"/>
      <c r="Q54" s="13">
        <v>1.25</v>
      </c>
      <c r="R54" s="13">
        <v>12.5</v>
      </c>
      <c r="S54" s="13">
        <v>41</v>
      </c>
      <c r="T54" s="13">
        <v>16.5</v>
      </c>
      <c r="U54" s="27">
        <v>0.75</v>
      </c>
    </row>
    <row r="55" spans="2:21" ht="13.5" customHeight="1">
      <c r="B55" s="103"/>
      <c r="C55" s="103"/>
      <c r="D55" s="103"/>
      <c r="E55" s="104"/>
      <c r="F55" s="104"/>
      <c r="G55" s="105"/>
      <c r="H55" s="105"/>
      <c r="I55" s="10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30"/>
    </row>
    <row r="56" spans="1:21" s="3" customFormat="1" ht="13.5" customHeight="1">
      <c r="A56" s="6"/>
      <c r="B56" s="110" t="s">
        <v>42</v>
      </c>
      <c r="C56" s="110"/>
      <c r="D56" s="110"/>
      <c r="E56" s="110"/>
      <c r="F56" s="113" t="s">
        <v>20</v>
      </c>
      <c r="G56" s="113"/>
      <c r="H56" s="113"/>
      <c r="I56" s="148" t="s">
        <v>33</v>
      </c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</row>
    <row r="57" spans="1:21" s="3" customFormat="1" ht="13.5" customHeight="1">
      <c r="A57" s="6"/>
      <c r="B57" s="111"/>
      <c r="C57" s="112"/>
      <c r="D57" s="112"/>
      <c r="E57" s="112"/>
      <c r="F57" s="114"/>
      <c r="G57" s="115"/>
      <c r="H57" s="115"/>
      <c r="I57" s="149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50"/>
    </row>
    <row r="58" spans="2:21" ht="13.5" customHeight="1">
      <c r="B58" s="117" t="s">
        <v>50</v>
      </c>
      <c r="C58" s="117"/>
      <c r="D58" s="117"/>
      <c r="E58" s="72" t="s">
        <v>23</v>
      </c>
      <c r="F58" s="72"/>
      <c r="G58" s="90" t="s">
        <v>51</v>
      </c>
      <c r="H58" s="90"/>
      <c r="I58" s="23">
        <v>60</v>
      </c>
      <c r="J58" s="17">
        <v>1</v>
      </c>
      <c r="K58" s="17">
        <v>2.51</v>
      </c>
      <c r="L58" s="17">
        <v>4.91</v>
      </c>
      <c r="M58" s="18">
        <v>79.26</v>
      </c>
      <c r="N58" s="17">
        <v>0.03</v>
      </c>
      <c r="O58" s="17">
        <v>5.88</v>
      </c>
      <c r="P58" s="17"/>
      <c r="Q58" s="17"/>
      <c r="R58" s="17">
        <v>16.86</v>
      </c>
      <c r="S58" s="17">
        <v>25.18</v>
      </c>
      <c r="T58" s="17">
        <v>11.14</v>
      </c>
      <c r="U58" s="28">
        <v>7.98</v>
      </c>
    </row>
    <row r="59" spans="2:21" ht="21" customHeight="1">
      <c r="B59" s="118"/>
      <c r="C59" s="119"/>
      <c r="D59" s="120"/>
      <c r="E59" s="72" t="s">
        <v>24</v>
      </c>
      <c r="F59" s="72"/>
      <c r="G59" s="90" t="s">
        <v>51</v>
      </c>
      <c r="H59" s="90"/>
      <c r="I59" s="16">
        <v>100</v>
      </c>
      <c r="J59" s="17">
        <v>1.66</v>
      </c>
      <c r="K59" s="17">
        <v>4.18</v>
      </c>
      <c r="L59" s="17">
        <v>8.19</v>
      </c>
      <c r="M59" s="18">
        <v>132.1</v>
      </c>
      <c r="N59" s="17">
        <v>0.05</v>
      </c>
      <c r="O59" s="17">
        <v>9.8</v>
      </c>
      <c r="P59" s="17"/>
      <c r="Q59" s="17"/>
      <c r="R59" s="17">
        <v>27.83</v>
      </c>
      <c r="S59" s="17">
        <v>41.96</v>
      </c>
      <c r="T59" s="17">
        <v>18.57</v>
      </c>
      <c r="U59" s="28">
        <v>11.31</v>
      </c>
    </row>
    <row r="60" spans="2:21" ht="13.5" customHeight="1">
      <c r="B60" s="117" t="s">
        <v>52</v>
      </c>
      <c r="C60" s="117"/>
      <c r="D60" s="117"/>
      <c r="E60" s="72" t="s">
        <v>23</v>
      </c>
      <c r="F60" s="72"/>
      <c r="G60" s="73">
        <v>120</v>
      </c>
      <c r="H60" s="73"/>
      <c r="I60" s="15">
        <v>220</v>
      </c>
      <c r="J60" s="13">
        <v>1.804</v>
      </c>
      <c r="K60" s="13">
        <v>5.53</v>
      </c>
      <c r="L60" s="13">
        <v>8.801</v>
      </c>
      <c r="M60" s="14">
        <v>85.78</v>
      </c>
      <c r="N60" s="13">
        <v>0.066</v>
      </c>
      <c r="O60" s="13">
        <v>26.51</v>
      </c>
      <c r="P60" s="13">
        <v>0.006</v>
      </c>
      <c r="Q60" s="13">
        <v>1.774</v>
      </c>
      <c r="R60" s="13">
        <v>37.54</v>
      </c>
      <c r="S60" s="13">
        <v>43.204</v>
      </c>
      <c r="T60" s="13">
        <v>18.24</v>
      </c>
      <c r="U60" s="27">
        <v>19.102</v>
      </c>
    </row>
    <row r="61" spans="2:21" ht="30" customHeight="1">
      <c r="B61" s="118"/>
      <c r="C61" s="119"/>
      <c r="D61" s="120"/>
      <c r="E61" s="72" t="s">
        <v>24</v>
      </c>
      <c r="F61" s="72"/>
      <c r="G61" s="73">
        <v>120</v>
      </c>
      <c r="H61" s="73"/>
      <c r="I61" s="15">
        <v>260</v>
      </c>
      <c r="J61" s="13">
        <v>2.181</v>
      </c>
      <c r="K61" s="13">
        <v>6.538</v>
      </c>
      <c r="L61" s="13">
        <v>10.929</v>
      </c>
      <c r="M61" s="14">
        <v>104.325</v>
      </c>
      <c r="N61" s="13">
        <v>0.082</v>
      </c>
      <c r="O61" s="13">
        <v>33.125</v>
      </c>
      <c r="P61" s="13">
        <v>0.006</v>
      </c>
      <c r="Q61" s="13">
        <v>2.214</v>
      </c>
      <c r="R61" s="13">
        <v>44.675</v>
      </c>
      <c r="S61" s="13">
        <v>52.455</v>
      </c>
      <c r="T61" s="13">
        <v>22.55</v>
      </c>
      <c r="U61" s="27">
        <v>23.875</v>
      </c>
    </row>
    <row r="62" spans="2:21" ht="13.5" customHeight="1">
      <c r="B62" s="117" t="s">
        <v>53</v>
      </c>
      <c r="C62" s="117"/>
      <c r="D62" s="117"/>
      <c r="E62" s="72" t="s">
        <v>23</v>
      </c>
      <c r="F62" s="72"/>
      <c r="G62" s="73" t="s">
        <v>54</v>
      </c>
      <c r="H62" s="73"/>
      <c r="I62" s="15">
        <v>180</v>
      </c>
      <c r="J62" s="13">
        <v>16.02</v>
      </c>
      <c r="K62" s="13">
        <v>18</v>
      </c>
      <c r="L62" s="13">
        <v>15.93</v>
      </c>
      <c r="M62" s="14">
        <v>299.6</v>
      </c>
      <c r="N62" s="13">
        <v>0.1</v>
      </c>
      <c r="O62" s="13">
        <v>6.3</v>
      </c>
      <c r="P62" s="13">
        <v>0.009</v>
      </c>
      <c r="Q62" s="13">
        <v>3.69</v>
      </c>
      <c r="R62" s="13">
        <v>23.4</v>
      </c>
      <c r="S62" s="13">
        <v>184.5</v>
      </c>
      <c r="T62" s="13">
        <v>37.8</v>
      </c>
      <c r="U62" s="27">
        <v>2.7</v>
      </c>
    </row>
    <row r="63" spans="2:21" ht="15.75" customHeight="1">
      <c r="B63" s="118"/>
      <c r="C63" s="119"/>
      <c r="D63" s="120"/>
      <c r="E63" s="72" t="s">
        <v>24</v>
      </c>
      <c r="F63" s="72"/>
      <c r="G63" s="73" t="s">
        <v>54</v>
      </c>
      <c r="H63" s="73"/>
      <c r="I63" s="15">
        <v>230</v>
      </c>
      <c r="J63" s="13">
        <v>20.47</v>
      </c>
      <c r="K63" s="13">
        <v>23</v>
      </c>
      <c r="L63" s="13">
        <v>20.35</v>
      </c>
      <c r="M63" s="14">
        <v>380</v>
      </c>
      <c r="N63" s="13">
        <v>0.13</v>
      </c>
      <c r="O63" s="13">
        <v>8</v>
      </c>
      <c r="P63" s="13">
        <v>0.0115</v>
      </c>
      <c r="Q63" s="13">
        <v>4.7</v>
      </c>
      <c r="R63" s="13">
        <v>29.9</v>
      </c>
      <c r="S63" s="13">
        <v>236</v>
      </c>
      <c r="T63" s="13">
        <v>48.3</v>
      </c>
      <c r="U63" s="27">
        <v>3.45</v>
      </c>
    </row>
    <row r="64" spans="2:21" ht="13.5" customHeight="1">
      <c r="B64" s="117" t="s">
        <v>55</v>
      </c>
      <c r="C64" s="117"/>
      <c r="D64" s="117"/>
      <c r="E64" s="72" t="s">
        <v>23</v>
      </c>
      <c r="F64" s="72"/>
      <c r="G64" s="90" t="s">
        <v>56</v>
      </c>
      <c r="H64" s="90"/>
      <c r="I64" s="15">
        <v>200</v>
      </c>
      <c r="J64" s="13">
        <v>1.04</v>
      </c>
      <c r="K64" s="13">
        <v>0</v>
      </c>
      <c r="L64" s="13">
        <v>30.96</v>
      </c>
      <c r="M64" s="14">
        <v>123</v>
      </c>
      <c r="N64" s="13">
        <v>0.02</v>
      </c>
      <c r="O64" s="13">
        <v>0.01</v>
      </c>
      <c r="P64" s="13">
        <v>0</v>
      </c>
      <c r="Q64" s="13">
        <v>0</v>
      </c>
      <c r="R64" s="13">
        <v>32.4</v>
      </c>
      <c r="S64" s="13">
        <v>29.2</v>
      </c>
      <c r="T64" s="13">
        <v>21</v>
      </c>
      <c r="U64" s="27">
        <v>0.7</v>
      </c>
    </row>
    <row r="65" spans="2:21" ht="18.75" customHeight="1">
      <c r="B65" s="118"/>
      <c r="C65" s="119"/>
      <c r="D65" s="120"/>
      <c r="E65" s="72" t="s">
        <v>24</v>
      </c>
      <c r="F65" s="72"/>
      <c r="G65" s="90" t="s">
        <v>56</v>
      </c>
      <c r="H65" s="90"/>
      <c r="I65" s="15">
        <v>200</v>
      </c>
      <c r="J65" s="13">
        <v>1.04</v>
      </c>
      <c r="K65" s="13">
        <v>0</v>
      </c>
      <c r="L65" s="13">
        <v>30.96</v>
      </c>
      <c r="M65" s="14">
        <v>123</v>
      </c>
      <c r="N65" s="13">
        <v>0.02</v>
      </c>
      <c r="O65" s="13">
        <v>0.01</v>
      </c>
      <c r="P65" s="13">
        <v>0</v>
      </c>
      <c r="Q65" s="13">
        <v>0</v>
      </c>
      <c r="R65" s="13">
        <v>32.4</v>
      </c>
      <c r="S65" s="13">
        <v>29.2</v>
      </c>
      <c r="T65" s="13">
        <v>21</v>
      </c>
      <c r="U65" s="27">
        <v>0.7</v>
      </c>
    </row>
    <row r="66" spans="2:21" ht="13.5" customHeight="1">
      <c r="B66" s="140" t="s">
        <v>29</v>
      </c>
      <c r="C66" s="141"/>
      <c r="D66" s="142"/>
      <c r="E66" s="91" t="s">
        <v>23</v>
      </c>
      <c r="F66" s="92"/>
      <c r="G66" s="93" t="s">
        <v>30</v>
      </c>
      <c r="H66" s="94"/>
      <c r="I66" s="12">
        <v>20</v>
      </c>
      <c r="J66" s="13">
        <v>1.52</v>
      </c>
      <c r="K66" s="13">
        <v>0.18</v>
      </c>
      <c r="L66" s="13">
        <v>9.94</v>
      </c>
      <c r="M66" s="14">
        <v>45.2</v>
      </c>
      <c r="N66" s="13">
        <v>0.022</v>
      </c>
      <c r="O66" s="13"/>
      <c r="P66" s="13"/>
      <c r="Q66" s="13">
        <v>0.28</v>
      </c>
      <c r="R66" s="13">
        <v>4</v>
      </c>
      <c r="S66" s="13">
        <v>13</v>
      </c>
      <c r="T66" s="13">
        <v>2.8</v>
      </c>
      <c r="U66" s="27">
        <v>0.18</v>
      </c>
    </row>
    <row r="67" spans="2:21" ht="18.75" customHeight="1">
      <c r="B67" s="118"/>
      <c r="C67" s="119"/>
      <c r="D67" s="120"/>
      <c r="E67" s="91" t="s">
        <v>24</v>
      </c>
      <c r="F67" s="92"/>
      <c r="G67" s="93" t="s">
        <v>30</v>
      </c>
      <c r="H67" s="94"/>
      <c r="I67" s="12">
        <v>30</v>
      </c>
      <c r="J67" s="13">
        <v>2.28</v>
      </c>
      <c r="K67" s="13">
        <v>0.27</v>
      </c>
      <c r="L67" s="13">
        <v>14.91</v>
      </c>
      <c r="M67" s="14">
        <v>67.8</v>
      </c>
      <c r="N67" s="13">
        <v>0.033</v>
      </c>
      <c r="O67" s="13"/>
      <c r="P67" s="13"/>
      <c r="Q67" s="13">
        <v>0.5</v>
      </c>
      <c r="R67" s="13">
        <v>6</v>
      </c>
      <c r="S67" s="13">
        <v>19.5</v>
      </c>
      <c r="T67" s="13">
        <v>4.2</v>
      </c>
      <c r="U67" s="27">
        <v>0.27</v>
      </c>
    </row>
    <row r="68" spans="2:21" ht="13.5" customHeight="1">
      <c r="B68" s="140" t="s">
        <v>31</v>
      </c>
      <c r="C68" s="141"/>
      <c r="D68" s="142"/>
      <c r="E68" s="91" t="s">
        <v>23</v>
      </c>
      <c r="F68" s="92"/>
      <c r="G68" s="93" t="s">
        <v>32</v>
      </c>
      <c r="H68" s="94"/>
      <c r="I68" s="12">
        <v>20</v>
      </c>
      <c r="J68" s="13">
        <v>1.102</v>
      </c>
      <c r="K68" s="13">
        <v>0.2</v>
      </c>
      <c r="L68" s="13">
        <v>6.416</v>
      </c>
      <c r="M68" s="14">
        <v>38</v>
      </c>
      <c r="N68" s="13">
        <v>0.016</v>
      </c>
      <c r="O68" s="13"/>
      <c r="P68" s="13"/>
      <c r="Q68" s="13">
        <v>0.28</v>
      </c>
      <c r="R68" s="13">
        <v>4.2</v>
      </c>
      <c r="S68" s="13">
        <v>17.4</v>
      </c>
      <c r="T68" s="13">
        <v>3.8</v>
      </c>
      <c r="U68" s="27">
        <v>0.4</v>
      </c>
    </row>
    <row r="69" spans="2:21" ht="13.5" customHeight="1">
      <c r="B69" s="118"/>
      <c r="C69" s="119"/>
      <c r="D69" s="120"/>
      <c r="E69" s="91" t="s">
        <v>24</v>
      </c>
      <c r="F69" s="92"/>
      <c r="G69" s="93" t="s">
        <v>32</v>
      </c>
      <c r="H69" s="94"/>
      <c r="I69" s="12">
        <v>30</v>
      </c>
      <c r="J69" s="13">
        <v>1.653</v>
      </c>
      <c r="K69" s="13">
        <v>0.3</v>
      </c>
      <c r="L69" s="13">
        <v>9.624</v>
      </c>
      <c r="M69" s="14">
        <v>57</v>
      </c>
      <c r="N69" s="13">
        <v>0.024</v>
      </c>
      <c r="O69" s="13"/>
      <c r="P69" s="13"/>
      <c r="Q69" s="13">
        <v>0.5</v>
      </c>
      <c r="R69" s="13">
        <v>6.3</v>
      </c>
      <c r="S69" s="13">
        <v>26.1</v>
      </c>
      <c r="T69" s="13">
        <v>5.7</v>
      </c>
      <c r="U69" s="27">
        <v>0.6</v>
      </c>
    </row>
    <row r="70" spans="2:21" ht="13.5" customHeight="1">
      <c r="B70" s="103"/>
      <c r="C70" s="103"/>
      <c r="D70" s="103"/>
      <c r="E70" s="104"/>
      <c r="F70" s="104"/>
      <c r="G70" s="105"/>
      <c r="H70" s="105"/>
      <c r="I70" s="1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30"/>
    </row>
    <row r="71" spans="2:21" ht="13.5" customHeight="1">
      <c r="B71" s="136" t="s">
        <v>40</v>
      </c>
      <c r="C71" s="97" t="s">
        <v>21</v>
      </c>
      <c r="D71" s="97"/>
      <c r="E71" s="98"/>
      <c r="F71" s="95" t="s">
        <v>23</v>
      </c>
      <c r="G71" s="96"/>
      <c r="H71" s="96"/>
      <c r="I71" s="31">
        <f>SUM(I45+I47+I49+I51+I53)</f>
        <v>596</v>
      </c>
      <c r="J71" s="32">
        <f aca="true" t="shared" si="4" ref="J71:U71">SUM(J45+J47+J49+J51+J53)</f>
        <v>15.648000000000001</v>
      </c>
      <c r="K71" s="33">
        <f t="shared" si="4"/>
        <v>16.985</v>
      </c>
      <c r="L71" s="33">
        <f t="shared" si="4"/>
        <v>79.512</v>
      </c>
      <c r="M71" s="33">
        <f t="shared" si="4"/>
        <v>552.139</v>
      </c>
      <c r="N71" s="33">
        <f t="shared" si="4"/>
        <v>0.261</v>
      </c>
      <c r="O71" s="33">
        <f t="shared" si="4"/>
        <v>6.290000000000001</v>
      </c>
      <c r="P71" s="33">
        <f t="shared" si="4"/>
        <v>0.176</v>
      </c>
      <c r="Q71" s="33">
        <f t="shared" si="4"/>
        <v>3.397</v>
      </c>
      <c r="R71" s="33">
        <f t="shared" si="4"/>
        <v>460.84499999999997</v>
      </c>
      <c r="S71" s="33">
        <f t="shared" si="4"/>
        <v>403.14500000000004</v>
      </c>
      <c r="T71" s="33">
        <f t="shared" si="4"/>
        <v>83.08</v>
      </c>
      <c r="U71" s="33">
        <f t="shared" si="4"/>
        <v>2.836</v>
      </c>
    </row>
    <row r="72" spans="2:21" ht="13.5" customHeight="1">
      <c r="B72" s="137"/>
      <c r="C72" s="99"/>
      <c r="D72" s="100"/>
      <c r="E72" s="101"/>
      <c r="F72" s="95" t="s">
        <v>24</v>
      </c>
      <c r="G72" s="96"/>
      <c r="H72" s="96"/>
      <c r="I72" s="24">
        <f>SUM(I46+I48+I50+I52+I54)</f>
        <v>656</v>
      </c>
      <c r="J72" s="32">
        <f>J46+J48+J50+J52+J54</f>
        <v>18.073</v>
      </c>
      <c r="K72" s="33">
        <f aca="true" t="shared" si="5" ref="K72:U72">K46+K48+K50+K52+K54</f>
        <v>16.183</v>
      </c>
      <c r="L72" s="33">
        <f t="shared" si="5"/>
        <v>92.1</v>
      </c>
      <c r="M72" s="33">
        <f t="shared" si="5"/>
        <v>621.721</v>
      </c>
      <c r="N72" s="33">
        <f t="shared" si="5"/>
        <v>0.326</v>
      </c>
      <c r="O72" s="33">
        <f t="shared" si="5"/>
        <v>6.73</v>
      </c>
      <c r="P72" s="33">
        <f t="shared" si="5"/>
        <v>0.18499999999999997</v>
      </c>
      <c r="Q72" s="33">
        <f t="shared" si="5"/>
        <v>4.526</v>
      </c>
      <c r="R72" s="33">
        <f t="shared" si="5"/>
        <v>521.41</v>
      </c>
      <c r="S72" s="33">
        <f t="shared" si="5"/>
        <v>478.46</v>
      </c>
      <c r="T72" s="33">
        <f t="shared" si="5"/>
        <v>101.24000000000001</v>
      </c>
      <c r="U72" s="33">
        <f t="shared" si="5"/>
        <v>3.43</v>
      </c>
    </row>
    <row r="73" spans="2:21" ht="13.5" customHeight="1">
      <c r="B73" s="137"/>
      <c r="C73" s="97" t="s">
        <v>33</v>
      </c>
      <c r="D73" s="97"/>
      <c r="E73" s="98"/>
      <c r="F73" s="95" t="s">
        <v>23</v>
      </c>
      <c r="G73" s="96"/>
      <c r="H73" s="96"/>
      <c r="I73" s="24">
        <f>I58+I60+I62+I64+I66+I68</f>
        <v>700</v>
      </c>
      <c r="J73" s="25">
        <f>J58+J60+J62+J64+J66+J68</f>
        <v>22.485999999999997</v>
      </c>
      <c r="K73" s="25">
        <f aca="true" t="shared" si="6" ref="K73:U73">K58+K60+K62+K64+K66+K68</f>
        <v>26.419999999999998</v>
      </c>
      <c r="L73" s="25">
        <f t="shared" si="6"/>
        <v>76.957</v>
      </c>
      <c r="M73" s="25">
        <f>M68+M66+M64+M62+M60+M58</f>
        <v>670.84</v>
      </c>
      <c r="N73" s="25">
        <f t="shared" si="6"/>
        <v>0.254</v>
      </c>
      <c r="O73" s="25">
        <f t="shared" si="6"/>
        <v>38.699999999999996</v>
      </c>
      <c r="P73" s="25">
        <f t="shared" si="6"/>
        <v>0.015</v>
      </c>
      <c r="Q73" s="25">
        <f t="shared" si="6"/>
        <v>6.024000000000001</v>
      </c>
      <c r="R73" s="25">
        <f t="shared" si="6"/>
        <v>118.39999999999999</v>
      </c>
      <c r="S73" s="25">
        <f t="shared" si="6"/>
        <v>312.484</v>
      </c>
      <c r="T73" s="25">
        <f t="shared" si="6"/>
        <v>94.77999999999999</v>
      </c>
      <c r="U73" s="25">
        <f t="shared" si="6"/>
        <v>31.061999999999998</v>
      </c>
    </row>
    <row r="74" spans="2:21" ht="13.5" customHeight="1">
      <c r="B74" s="138"/>
      <c r="C74" s="99"/>
      <c r="D74" s="100"/>
      <c r="E74" s="101"/>
      <c r="F74" s="95" t="s">
        <v>24</v>
      </c>
      <c r="G74" s="96"/>
      <c r="H74" s="96"/>
      <c r="I74" s="24">
        <f>I59+I61+I63+I65+I67+I69</f>
        <v>850</v>
      </c>
      <c r="J74" s="25">
        <f>J59+J61+J63+J65+J67+J69</f>
        <v>29.284</v>
      </c>
      <c r="K74" s="25">
        <f aca="true" t="shared" si="7" ref="K74:U74">K59+K61+K63+K65+K67+K69</f>
        <v>34.288000000000004</v>
      </c>
      <c r="L74" s="25">
        <f t="shared" si="7"/>
        <v>94.963</v>
      </c>
      <c r="M74" s="25">
        <f t="shared" si="7"/>
        <v>864.2249999999999</v>
      </c>
      <c r="N74" s="25">
        <f t="shared" si="7"/>
        <v>0.3390000000000001</v>
      </c>
      <c r="O74" s="25">
        <f t="shared" si="7"/>
        <v>50.934999999999995</v>
      </c>
      <c r="P74" s="25">
        <f t="shared" si="7"/>
        <v>0.0175</v>
      </c>
      <c r="Q74" s="25">
        <f t="shared" si="7"/>
        <v>7.914</v>
      </c>
      <c r="R74" s="25">
        <f t="shared" si="7"/>
        <v>147.10500000000002</v>
      </c>
      <c r="S74" s="25">
        <f t="shared" si="7"/>
        <v>405.215</v>
      </c>
      <c r="T74" s="25">
        <f t="shared" si="7"/>
        <v>120.32000000000001</v>
      </c>
      <c r="U74" s="25">
        <f t="shared" si="7"/>
        <v>40.20500000000001</v>
      </c>
    </row>
    <row r="75" spans="2:6" s="4" customFormat="1" ht="13.5" customHeight="1">
      <c r="B75" s="9" t="s">
        <v>41</v>
      </c>
      <c r="C75" s="6"/>
      <c r="D75" s="6"/>
      <c r="E75" s="7"/>
      <c r="F75" s="7"/>
    </row>
    <row r="76" spans="2:21" ht="13.5" customHeight="1">
      <c r="B76" s="68" t="s">
        <v>0</v>
      </c>
      <c r="C76" s="68"/>
      <c r="D76" s="68"/>
      <c r="E76" s="69"/>
      <c r="F76" s="69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2:21" ht="13.5" customHeight="1">
      <c r="B77" s="76" t="s">
        <v>1</v>
      </c>
      <c r="C77" s="76"/>
      <c r="D77" s="76"/>
      <c r="E77" s="77"/>
      <c r="F77" s="77"/>
      <c r="G77" s="82" t="s">
        <v>2</v>
      </c>
      <c r="H77" s="82"/>
      <c r="I77" s="82" t="s">
        <v>3</v>
      </c>
      <c r="J77" s="71" t="s">
        <v>4</v>
      </c>
      <c r="K77" s="71"/>
      <c r="L77" s="71"/>
      <c r="M77" s="74" t="s">
        <v>5</v>
      </c>
      <c r="N77" s="71" t="s">
        <v>6</v>
      </c>
      <c r="O77" s="71"/>
      <c r="P77" s="71"/>
      <c r="Q77" s="71"/>
      <c r="R77" s="71" t="s">
        <v>7</v>
      </c>
      <c r="S77" s="71"/>
      <c r="T77" s="71"/>
      <c r="U77" s="71"/>
    </row>
    <row r="78" spans="2:21" ht="13.5" customHeight="1">
      <c r="B78" s="78"/>
      <c r="C78" s="79"/>
      <c r="D78" s="79"/>
      <c r="E78" s="80"/>
      <c r="F78" s="81"/>
      <c r="G78" s="75"/>
      <c r="H78" s="83"/>
      <c r="I78" s="139"/>
      <c r="J78" s="11" t="s">
        <v>8</v>
      </c>
      <c r="K78" s="11" t="s">
        <v>9</v>
      </c>
      <c r="L78" s="11" t="s">
        <v>10</v>
      </c>
      <c r="M78" s="75"/>
      <c r="N78" s="11" t="s">
        <v>11</v>
      </c>
      <c r="O78" s="11" t="s">
        <v>12</v>
      </c>
      <c r="P78" s="11" t="s">
        <v>13</v>
      </c>
      <c r="Q78" s="11" t="s">
        <v>14</v>
      </c>
      <c r="R78" s="11" t="s">
        <v>15</v>
      </c>
      <c r="S78" s="11" t="s">
        <v>16</v>
      </c>
      <c r="T78" s="11" t="s">
        <v>17</v>
      </c>
      <c r="U78" s="11" t="s">
        <v>18</v>
      </c>
    </row>
    <row r="79" spans="1:21" s="3" customFormat="1" ht="13.5" customHeight="1">
      <c r="A79" s="6"/>
      <c r="B79" s="110" t="s">
        <v>57</v>
      </c>
      <c r="C79" s="110"/>
      <c r="D79" s="110"/>
      <c r="E79" s="110"/>
      <c r="F79" s="113" t="s">
        <v>20</v>
      </c>
      <c r="G79" s="113"/>
      <c r="H79" s="113"/>
      <c r="I79" s="148" t="s">
        <v>21</v>
      </c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</row>
    <row r="80" spans="1:21" s="3" customFormat="1" ht="13.5" customHeight="1">
      <c r="A80" s="6"/>
      <c r="B80" s="111"/>
      <c r="C80" s="112"/>
      <c r="D80" s="112"/>
      <c r="E80" s="112"/>
      <c r="F80" s="114"/>
      <c r="G80" s="115"/>
      <c r="H80" s="115"/>
      <c r="I80" s="149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50"/>
    </row>
    <row r="81" spans="2:21" ht="13.5" customHeight="1">
      <c r="B81" s="140" t="s">
        <v>58</v>
      </c>
      <c r="C81" s="141"/>
      <c r="D81" s="142"/>
      <c r="E81" s="72" t="s">
        <v>23</v>
      </c>
      <c r="F81" s="72"/>
      <c r="G81" s="89">
        <v>31</v>
      </c>
      <c r="H81" s="89"/>
      <c r="I81" s="12">
        <v>20</v>
      </c>
      <c r="J81" s="13">
        <v>0.62</v>
      </c>
      <c r="K81" s="13">
        <v>0.4</v>
      </c>
      <c r="L81" s="13">
        <v>1.42</v>
      </c>
      <c r="M81" s="14">
        <v>8.2</v>
      </c>
      <c r="N81" s="13">
        <v>0.022</v>
      </c>
      <c r="O81" s="13">
        <v>2</v>
      </c>
      <c r="P81" s="13"/>
      <c r="Q81" s="13">
        <v>0.24</v>
      </c>
      <c r="R81" s="13">
        <v>3.2</v>
      </c>
      <c r="S81" s="13">
        <v>10.6</v>
      </c>
      <c r="T81" s="13">
        <v>4.2</v>
      </c>
      <c r="U81" s="27">
        <v>0.14</v>
      </c>
    </row>
    <row r="82" spans="2:21" ht="21" customHeight="1">
      <c r="B82" s="118"/>
      <c r="C82" s="119"/>
      <c r="D82" s="120"/>
      <c r="E82" s="72" t="s">
        <v>24</v>
      </c>
      <c r="F82" s="72"/>
      <c r="G82" s="89">
        <v>31</v>
      </c>
      <c r="H82" s="89"/>
      <c r="I82" s="12">
        <v>30</v>
      </c>
      <c r="J82" s="13">
        <v>0.93</v>
      </c>
      <c r="K82" s="13">
        <v>0.6</v>
      </c>
      <c r="L82" s="13">
        <v>2.13</v>
      </c>
      <c r="M82" s="14">
        <v>12.3</v>
      </c>
      <c r="N82" s="13">
        <v>0.033</v>
      </c>
      <c r="O82" s="13">
        <v>3</v>
      </c>
      <c r="P82" s="13"/>
      <c r="Q82" s="13">
        <v>0.36</v>
      </c>
      <c r="R82" s="13">
        <v>4.8</v>
      </c>
      <c r="S82" s="13">
        <v>15.9</v>
      </c>
      <c r="T82" s="13">
        <v>6.3</v>
      </c>
      <c r="U82" s="27">
        <v>0.21</v>
      </c>
    </row>
    <row r="83" spans="2:21" ht="13.5" customHeight="1">
      <c r="B83" s="117" t="s">
        <v>59</v>
      </c>
      <c r="C83" s="117"/>
      <c r="D83" s="117"/>
      <c r="E83" s="72" t="s">
        <v>23</v>
      </c>
      <c r="F83" s="72"/>
      <c r="G83" s="73">
        <v>428</v>
      </c>
      <c r="H83" s="73"/>
      <c r="I83" s="15">
        <v>90</v>
      </c>
      <c r="J83" s="13">
        <v>7.63</v>
      </c>
      <c r="K83" s="13">
        <v>10.17</v>
      </c>
      <c r="L83" s="13">
        <v>9.45</v>
      </c>
      <c r="M83" s="14">
        <v>158</v>
      </c>
      <c r="N83" s="13">
        <v>0.022</v>
      </c>
      <c r="O83" s="13">
        <v>1.15</v>
      </c>
      <c r="P83" s="13">
        <v>0.003</v>
      </c>
      <c r="Q83" s="13">
        <v>1.306</v>
      </c>
      <c r="R83" s="13">
        <v>5.957</v>
      </c>
      <c r="S83" s="13">
        <v>15.412</v>
      </c>
      <c r="T83" s="13">
        <v>4.748</v>
      </c>
      <c r="U83" s="27">
        <v>36.981</v>
      </c>
    </row>
    <row r="84" spans="2:21" ht="19.5" customHeight="1">
      <c r="B84" s="118"/>
      <c r="C84" s="119"/>
      <c r="D84" s="120"/>
      <c r="E84" s="72" t="s">
        <v>24</v>
      </c>
      <c r="F84" s="72"/>
      <c r="G84" s="73">
        <v>428</v>
      </c>
      <c r="H84" s="73"/>
      <c r="I84" s="15">
        <v>100</v>
      </c>
      <c r="J84" s="13">
        <v>11.355</v>
      </c>
      <c r="K84" s="13">
        <v>13.566</v>
      </c>
      <c r="L84" s="13">
        <v>12.415</v>
      </c>
      <c r="M84" s="14">
        <v>176.02</v>
      </c>
      <c r="N84" s="13">
        <v>0.025</v>
      </c>
      <c r="O84" s="13">
        <v>0.97</v>
      </c>
      <c r="P84" s="13">
        <v>0.002</v>
      </c>
      <c r="Q84" s="13">
        <v>1.798</v>
      </c>
      <c r="R84" s="13">
        <v>6.379</v>
      </c>
      <c r="S84" s="13">
        <v>17.384</v>
      </c>
      <c r="T84" s="13">
        <v>4.856</v>
      </c>
      <c r="U84" s="27">
        <v>27.818</v>
      </c>
    </row>
    <row r="85" spans="2:21" ht="13.5" customHeight="1">
      <c r="B85" s="117" t="s">
        <v>60</v>
      </c>
      <c r="C85" s="117"/>
      <c r="D85" s="117"/>
      <c r="E85" s="72" t="s">
        <v>23</v>
      </c>
      <c r="F85" s="72"/>
      <c r="G85" s="73" t="s">
        <v>61</v>
      </c>
      <c r="H85" s="73"/>
      <c r="I85" s="16">
        <v>150</v>
      </c>
      <c r="J85" s="34">
        <v>5.28</v>
      </c>
      <c r="K85" s="34">
        <v>4.89</v>
      </c>
      <c r="L85" s="34">
        <v>33.46</v>
      </c>
      <c r="M85" s="18">
        <v>199.49</v>
      </c>
      <c r="N85" s="17">
        <v>0.01</v>
      </c>
      <c r="O85" s="17">
        <v>0.01</v>
      </c>
      <c r="P85" s="17">
        <v>0.01</v>
      </c>
      <c r="Q85" s="17">
        <v>0.4</v>
      </c>
      <c r="R85" s="17">
        <v>8.27</v>
      </c>
      <c r="S85" s="17">
        <v>6.89</v>
      </c>
      <c r="T85" s="17">
        <v>1.6</v>
      </c>
      <c r="U85" s="28">
        <v>0.06</v>
      </c>
    </row>
    <row r="86" spans="2:21" ht="18.75" customHeight="1">
      <c r="B86" s="118"/>
      <c r="C86" s="119"/>
      <c r="D86" s="120"/>
      <c r="E86" s="72" t="s">
        <v>24</v>
      </c>
      <c r="F86" s="72"/>
      <c r="G86" s="73" t="s">
        <v>61</v>
      </c>
      <c r="H86" s="73"/>
      <c r="I86" s="16">
        <v>180</v>
      </c>
      <c r="J86" s="17">
        <v>6.34</v>
      </c>
      <c r="K86" s="17">
        <v>5.87</v>
      </c>
      <c r="L86" s="17">
        <v>40.15</v>
      </c>
      <c r="M86" s="18">
        <v>239.38</v>
      </c>
      <c r="N86" s="17">
        <v>0.012</v>
      </c>
      <c r="O86" s="17">
        <v>0.012</v>
      </c>
      <c r="P86" s="17">
        <v>0.012</v>
      </c>
      <c r="Q86" s="17">
        <v>0.48</v>
      </c>
      <c r="R86" s="17">
        <v>9.92</v>
      </c>
      <c r="S86" s="17">
        <v>8.26</v>
      </c>
      <c r="T86" s="17">
        <v>1.92</v>
      </c>
      <c r="U86" s="28">
        <v>0.072</v>
      </c>
    </row>
    <row r="87" spans="2:21" ht="13.5" customHeight="1">
      <c r="B87" s="117" t="s">
        <v>62</v>
      </c>
      <c r="C87" s="117"/>
      <c r="D87" s="117"/>
      <c r="E87" s="72" t="s">
        <v>23</v>
      </c>
      <c r="F87" s="72"/>
      <c r="G87" s="90">
        <v>293</v>
      </c>
      <c r="H87" s="90"/>
      <c r="I87" s="15">
        <v>200</v>
      </c>
      <c r="J87" s="13">
        <v>1</v>
      </c>
      <c r="K87" s="13"/>
      <c r="L87" s="13">
        <v>23.4</v>
      </c>
      <c r="M87" s="14">
        <v>94</v>
      </c>
      <c r="N87" s="13">
        <v>0.02</v>
      </c>
      <c r="O87" s="13">
        <v>4</v>
      </c>
      <c r="P87" s="13"/>
      <c r="Q87" s="13"/>
      <c r="R87" s="13">
        <v>16</v>
      </c>
      <c r="S87" s="13">
        <v>18</v>
      </c>
      <c r="T87" s="13">
        <v>10</v>
      </c>
      <c r="U87" s="27">
        <v>0.4</v>
      </c>
    </row>
    <row r="88" spans="2:21" ht="21.75" customHeight="1">
      <c r="B88" s="118"/>
      <c r="C88" s="119"/>
      <c r="D88" s="120"/>
      <c r="E88" s="72" t="s">
        <v>24</v>
      </c>
      <c r="F88" s="72"/>
      <c r="G88" s="90">
        <v>293</v>
      </c>
      <c r="H88" s="90"/>
      <c r="I88" s="15">
        <v>200</v>
      </c>
      <c r="J88" s="13">
        <v>1</v>
      </c>
      <c r="K88" s="13"/>
      <c r="L88" s="13">
        <v>23.4</v>
      </c>
      <c r="M88" s="14">
        <v>94</v>
      </c>
      <c r="N88" s="13">
        <v>0.02</v>
      </c>
      <c r="O88" s="13">
        <v>4</v>
      </c>
      <c r="P88" s="13"/>
      <c r="Q88" s="13"/>
      <c r="R88" s="13">
        <v>16</v>
      </c>
      <c r="S88" s="13">
        <v>18</v>
      </c>
      <c r="T88" s="13">
        <v>10</v>
      </c>
      <c r="U88" s="27">
        <v>0.4</v>
      </c>
    </row>
    <row r="89" spans="2:21" ht="13.5" customHeight="1">
      <c r="B89" s="117" t="s">
        <v>29</v>
      </c>
      <c r="C89" s="117"/>
      <c r="D89" s="117"/>
      <c r="E89" s="72" t="s">
        <v>23</v>
      </c>
      <c r="F89" s="72"/>
      <c r="G89" s="88" t="s">
        <v>30</v>
      </c>
      <c r="H89" s="88"/>
      <c r="I89" s="12">
        <v>20</v>
      </c>
      <c r="J89" s="13">
        <v>1.52</v>
      </c>
      <c r="K89" s="13">
        <v>0.18</v>
      </c>
      <c r="L89" s="13">
        <v>9.94</v>
      </c>
      <c r="M89" s="14">
        <v>45.2</v>
      </c>
      <c r="N89" s="13">
        <v>0.022</v>
      </c>
      <c r="O89" s="13"/>
      <c r="P89" s="13"/>
      <c r="Q89" s="13">
        <v>0.28</v>
      </c>
      <c r="R89" s="13">
        <v>4</v>
      </c>
      <c r="S89" s="13">
        <v>13</v>
      </c>
      <c r="T89" s="13">
        <v>2.8</v>
      </c>
      <c r="U89" s="27">
        <v>0.18</v>
      </c>
    </row>
    <row r="90" spans="2:21" ht="18" customHeight="1">
      <c r="B90" s="118"/>
      <c r="C90" s="119"/>
      <c r="D90" s="120"/>
      <c r="E90" s="72" t="s">
        <v>24</v>
      </c>
      <c r="F90" s="72"/>
      <c r="G90" s="88" t="s">
        <v>30</v>
      </c>
      <c r="H90" s="88"/>
      <c r="I90" s="12">
        <v>25</v>
      </c>
      <c r="J90" s="13">
        <v>1.9</v>
      </c>
      <c r="K90" s="13">
        <v>0.25</v>
      </c>
      <c r="L90" s="13">
        <v>12.425</v>
      </c>
      <c r="M90" s="14">
        <v>56.5</v>
      </c>
      <c r="N90" s="13">
        <v>0.028</v>
      </c>
      <c r="O90" s="13"/>
      <c r="P90" s="13"/>
      <c r="Q90" s="13">
        <v>0.42</v>
      </c>
      <c r="R90" s="13">
        <v>5</v>
      </c>
      <c r="S90" s="13">
        <v>16.25</v>
      </c>
      <c r="T90" s="13">
        <v>3.5</v>
      </c>
      <c r="U90" s="27">
        <v>0.225</v>
      </c>
    </row>
    <row r="91" spans="2:21" ht="13.5" customHeight="1">
      <c r="B91" s="117" t="s">
        <v>31</v>
      </c>
      <c r="C91" s="117"/>
      <c r="D91" s="117"/>
      <c r="E91" s="72" t="s">
        <v>23</v>
      </c>
      <c r="F91" s="72"/>
      <c r="G91" s="88" t="s">
        <v>32</v>
      </c>
      <c r="H91" s="88"/>
      <c r="I91" s="12">
        <v>20</v>
      </c>
      <c r="J91" s="13">
        <v>1.102</v>
      </c>
      <c r="K91" s="13">
        <v>0.2</v>
      </c>
      <c r="L91" s="13">
        <v>6.416</v>
      </c>
      <c r="M91" s="14">
        <v>38</v>
      </c>
      <c r="N91" s="13">
        <v>0.016</v>
      </c>
      <c r="O91" s="13"/>
      <c r="P91" s="13"/>
      <c r="Q91" s="13">
        <v>0.28</v>
      </c>
      <c r="R91" s="13">
        <v>4.2</v>
      </c>
      <c r="S91" s="13">
        <v>17.4</v>
      </c>
      <c r="T91" s="13">
        <v>3.8</v>
      </c>
      <c r="U91" s="27">
        <v>0.4</v>
      </c>
    </row>
    <row r="92" spans="2:21" ht="21.75" customHeight="1">
      <c r="B92" s="118"/>
      <c r="C92" s="119"/>
      <c r="D92" s="120"/>
      <c r="E92" s="72" t="s">
        <v>24</v>
      </c>
      <c r="F92" s="72"/>
      <c r="G92" s="88" t="s">
        <v>32</v>
      </c>
      <c r="H92" s="88"/>
      <c r="I92" s="12">
        <v>25</v>
      </c>
      <c r="J92" s="13">
        <v>1.378</v>
      </c>
      <c r="K92" s="13">
        <v>0.25</v>
      </c>
      <c r="L92" s="13">
        <v>8.02</v>
      </c>
      <c r="M92" s="14">
        <v>47.5</v>
      </c>
      <c r="N92" s="13">
        <v>0.02</v>
      </c>
      <c r="O92" s="13"/>
      <c r="P92" s="13"/>
      <c r="Q92" s="13">
        <v>0.42</v>
      </c>
      <c r="R92" s="13">
        <v>5.25</v>
      </c>
      <c r="S92" s="13">
        <v>21.75</v>
      </c>
      <c r="T92" s="13">
        <v>4.75</v>
      </c>
      <c r="U92" s="27">
        <v>0.5</v>
      </c>
    </row>
    <row r="93" spans="1:21" s="3" customFormat="1" ht="13.5" customHeight="1">
      <c r="A93" s="6"/>
      <c r="B93" s="110" t="s">
        <v>57</v>
      </c>
      <c r="C93" s="110"/>
      <c r="D93" s="110"/>
      <c r="E93" s="110"/>
      <c r="F93" s="113" t="s">
        <v>20</v>
      </c>
      <c r="G93" s="113"/>
      <c r="H93" s="113"/>
      <c r="I93" s="148" t="s">
        <v>33</v>
      </c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</row>
    <row r="94" spans="1:21" s="3" customFormat="1" ht="13.5" customHeight="1">
      <c r="A94" s="6"/>
      <c r="B94" s="111"/>
      <c r="C94" s="112"/>
      <c r="D94" s="112"/>
      <c r="E94" s="112"/>
      <c r="F94" s="114"/>
      <c r="G94" s="115"/>
      <c r="H94" s="115"/>
      <c r="I94" s="149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50"/>
    </row>
    <row r="95" spans="2:21" ht="13.5" customHeight="1">
      <c r="B95" s="117" t="s">
        <v>63</v>
      </c>
      <c r="C95" s="117"/>
      <c r="D95" s="117"/>
      <c r="E95" s="91" t="s">
        <v>23</v>
      </c>
      <c r="F95" s="106"/>
      <c r="G95" s="73">
        <v>60</v>
      </c>
      <c r="H95" s="73"/>
      <c r="I95" s="23">
        <v>60</v>
      </c>
      <c r="J95" s="17">
        <v>1.167</v>
      </c>
      <c r="K95" s="17">
        <v>6.193</v>
      </c>
      <c r="L95" s="17">
        <v>5.485</v>
      </c>
      <c r="M95" s="18">
        <v>79.707</v>
      </c>
      <c r="N95" s="17">
        <v>0.035</v>
      </c>
      <c r="O95" s="17">
        <v>5.52</v>
      </c>
      <c r="P95" s="17"/>
      <c r="Q95" s="17">
        <v>2.696</v>
      </c>
      <c r="R95" s="17">
        <v>14.13</v>
      </c>
      <c r="S95" s="17">
        <v>26.268</v>
      </c>
      <c r="T95" s="17">
        <v>12.198</v>
      </c>
      <c r="U95" s="28">
        <v>0.49</v>
      </c>
    </row>
    <row r="96" spans="2:21" ht="21" customHeight="1">
      <c r="B96" s="118"/>
      <c r="C96" s="119"/>
      <c r="D96" s="120"/>
      <c r="E96" s="72" t="s">
        <v>24</v>
      </c>
      <c r="F96" s="72"/>
      <c r="G96" s="73">
        <v>60</v>
      </c>
      <c r="H96" s="73"/>
      <c r="I96" s="15">
        <v>100</v>
      </c>
      <c r="J96" s="13">
        <v>1.945</v>
      </c>
      <c r="K96" s="13">
        <v>8.321</v>
      </c>
      <c r="L96" s="13">
        <v>9.142</v>
      </c>
      <c r="M96" s="14">
        <v>132.845</v>
      </c>
      <c r="N96" s="13">
        <v>0.058</v>
      </c>
      <c r="O96" s="13">
        <v>9.2</v>
      </c>
      <c r="P96" s="13"/>
      <c r="Q96" s="13">
        <v>4.494</v>
      </c>
      <c r="R96" s="13">
        <v>23.55</v>
      </c>
      <c r="S96" s="13">
        <v>43.78</v>
      </c>
      <c r="T96" s="13">
        <v>20.33</v>
      </c>
      <c r="U96" s="27">
        <v>0.816</v>
      </c>
    </row>
    <row r="97" spans="2:21" ht="13.5" customHeight="1">
      <c r="B97" s="117" t="s">
        <v>64</v>
      </c>
      <c r="C97" s="117"/>
      <c r="D97" s="117"/>
      <c r="E97" s="72" t="s">
        <v>23</v>
      </c>
      <c r="F97" s="72"/>
      <c r="G97" s="73">
        <v>138</v>
      </c>
      <c r="H97" s="73"/>
      <c r="I97" s="15">
        <v>250</v>
      </c>
      <c r="J97" s="13">
        <v>5.933</v>
      </c>
      <c r="K97" s="13">
        <v>5.378</v>
      </c>
      <c r="L97" s="13">
        <v>23.215</v>
      </c>
      <c r="M97" s="14">
        <v>159.475</v>
      </c>
      <c r="N97" s="13">
        <v>0.253</v>
      </c>
      <c r="O97" s="13">
        <v>11.625</v>
      </c>
      <c r="P97" s="13"/>
      <c r="Q97" s="13">
        <v>4.019</v>
      </c>
      <c r="R97" s="13">
        <v>32.275</v>
      </c>
      <c r="S97" s="13">
        <v>86.875</v>
      </c>
      <c r="T97" s="13">
        <v>35.25</v>
      </c>
      <c r="U97" s="27">
        <v>1.945</v>
      </c>
    </row>
    <row r="98" spans="2:21" ht="22.5" customHeight="1">
      <c r="B98" s="118"/>
      <c r="C98" s="119"/>
      <c r="D98" s="120"/>
      <c r="E98" s="72" t="s">
        <v>24</v>
      </c>
      <c r="F98" s="72"/>
      <c r="G98" s="73">
        <v>138</v>
      </c>
      <c r="H98" s="73"/>
      <c r="I98" s="15">
        <v>250</v>
      </c>
      <c r="J98" s="13">
        <v>5.933</v>
      </c>
      <c r="K98" s="13">
        <v>5.378</v>
      </c>
      <c r="L98" s="13">
        <v>23.215</v>
      </c>
      <c r="M98" s="14">
        <v>159.475</v>
      </c>
      <c r="N98" s="13">
        <v>0.253</v>
      </c>
      <c r="O98" s="13">
        <v>11.625</v>
      </c>
      <c r="P98" s="13"/>
      <c r="Q98" s="13">
        <v>4.019</v>
      </c>
      <c r="R98" s="13">
        <v>32.275</v>
      </c>
      <c r="S98" s="13">
        <v>86.875</v>
      </c>
      <c r="T98" s="13">
        <v>35.25</v>
      </c>
      <c r="U98" s="27">
        <v>1.945</v>
      </c>
    </row>
    <row r="99" spans="2:21" ht="13.5" customHeight="1">
      <c r="B99" s="117" t="s">
        <v>65</v>
      </c>
      <c r="C99" s="117"/>
      <c r="D99" s="117"/>
      <c r="E99" s="72" t="s">
        <v>23</v>
      </c>
      <c r="F99" s="72"/>
      <c r="G99" s="107">
        <v>893</v>
      </c>
      <c r="H99" s="107"/>
      <c r="I99" s="15">
        <v>150</v>
      </c>
      <c r="J99" s="13">
        <v>15.415</v>
      </c>
      <c r="K99" s="13">
        <v>12.435</v>
      </c>
      <c r="L99" s="13">
        <v>34.129</v>
      </c>
      <c r="M99" s="14">
        <v>295.147</v>
      </c>
      <c r="N99" s="13">
        <v>0.077</v>
      </c>
      <c r="O99" s="13">
        <v>1.434</v>
      </c>
      <c r="P99" s="13">
        <v>0.019</v>
      </c>
      <c r="Q99" s="13">
        <v>2.91</v>
      </c>
      <c r="R99" s="13">
        <v>22.412</v>
      </c>
      <c r="S99" s="13">
        <v>150.786</v>
      </c>
      <c r="T99" s="13">
        <v>25.502</v>
      </c>
      <c r="U99" s="27">
        <v>1.556</v>
      </c>
    </row>
    <row r="100" spans="2:21" ht="13.5" customHeight="1">
      <c r="B100" s="118"/>
      <c r="C100" s="119"/>
      <c r="D100" s="120"/>
      <c r="E100" s="72" t="s">
        <v>24</v>
      </c>
      <c r="F100" s="72"/>
      <c r="G100" s="108">
        <v>893</v>
      </c>
      <c r="H100" s="108"/>
      <c r="I100" s="15">
        <v>200</v>
      </c>
      <c r="J100" s="13">
        <v>18.742</v>
      </c>
      <c r="K100" s="13">
        <v>15.244</v>
      </c>
      <c r="L100" s="13">
        <v>45.518</v>
      </c>
      <c r="M100" s="14">
        <v>376.844</v>
      </c>
      <c r="N100" s="13">
        <v>0.103</v>
      </c>
      <c r="O100" s="13">
        <v>1.94</v>
      </c>
      <c r="P100" s="13">
        <v>0.025</v>
      </c>
      <c r="Q100" s="13">
        <v>3.88</v>
      </c>
      <c r="R100" s="13">
        <v>29.964</v>
      </c>
      <c r="S100" s="13">
        <v>200.972</v>
      </c>
      <c r="T100" s="13">
        <v>34.006</v>
      </c>
      <c r="U100" s="27">
        <v>2.076</v>
      </c>
    </row>
    <row r="101" spans="2:21" ht="13.5" customHeight="1">
      <c r="B101" s="117" t="s">
        <v>28</v>
      </c>
      <c r="C101" s="117"/>
      <c r="D101" s="117"/>
      <c r="E101" s="72" t="s">
        <v>23</v>
      </c>
      <c r="F101" s="72"/>
      <c r="G101" s="73">
        <v>628</v>
      </c>
      <c r="H101" s="73"/>
      <c r="I101" s="15">
        <v>200</v>
      </c>
      <c r="J101" s="13">
        <v>0.2</v>
      </c>
      <c r="K101" s="13">
        <v>0.051</v>
      </c>
      <c r="L101" s="13">
        <v>15.01</v>
      </c>
      <c r="M101" s="14">
        <v>57.267</v>
      </c>
      <c r="N101" s="13"/>
      <c r="O101" s="13">
        <v>0.001</v>
      </c>
      <c r="P101" s="13"/>
      <c r="Q101" s="13"/>
      <c r="R101" s="13">
        <v>0.346</v>
      </c>
      <c r="S101" s="13"/>
      <c r="T101" s="13"/>
      <c r="U101" s="27">
        <v>0.053</v>
      </c>
    </row>
    <row r="102" spans="2:21" ht="15.75" customHeight="1">
      <c r="B102" s="118"/>
      <c r="C102" s="119"/>
      <c r="D102" s="120"/>
      <c r="E102" s="72" t="s">
        <v>24</v>
      </c>
      <c r="F102" s="72"/>
      <c r="G102" s="73">
        <v>628</v>
      </c>
      <c r="H102" s="73"/>
      <c r="I102" s="15">
        <v>200</v>
      </c>
      <c r="J102" s="13">
        <v>0.2</v>
      </c>
      <c r="K102" s="13">
        <v>0.051</v>
      </c>
      <c r="L102" s="13">
        <v>15.01</v>
      </c>
      <c r="M102" s="14">
        <v>57.267</v>
      </c>
      <c r="N102" s="13"/>
      <c r="O102" s="13">
        <v>0.001</v>
      </c>
      <c r="P102" s="13"/>
      <c r="Q102" s="13"/>
      <c r="R102" s="13">
        <v>0.346</v>
      </c>
      <c r="S102" s="13"/>
      <c r="T102" s="13"/>
      <c r="U102" s="27">
        <v>0.053</v>
      </c>
    </row>
    <row r="103" spans="2:21" ht="13.5" customHeight="1">
      <c r="B103" s="140" t="s">
        <v>29</v>
      </c>
      <c r="C103" s="141"/>
      <c r="D103" s="142"/>
      <c r="E103" s="91" t="s">
        <v>23</v>
      </c>
      <c r="F103" s="92"/>
      <c r="G103" s="93" t="s">
        <v>30</v>
      </c>
      <c r="H103" s="94"/>
      <c r="I103" s="12">
        <v>20</v>
      </c>
      <c r="J103" s="13">
        <v>1.52</v>
      </c>
      <c r="K103" s="13">
        <v>0.18</v>
      </c>
      <c r="L103" s="13">
        <v>9.94</v>
      </c>
      <c r="M103" s="14">
        <v>45.2</v>
      </c>
      <c r="N103" s="13">
        <v>0.022</v>
      </c>
      <c r="O103" s="13"/>
      <c r="P103" s="13"/>
      <c r="Q103" s="13">
        <v>0.28</v>
      </c>
      <c r="R103" s="13">
        <v>4</v>
      </c>
      <c r="S103" s="13">
        <v>13</v>
      </c>
      <c r="T103" s="13">
        <v>2.8</v>
      </c>
      <c r="U103" s="27">
        <v>0.18</v>
      </c>
    </row>
    <row r="104" spans="2:21" ht="24.75" customHeight="1">
      <c r="B104" s="118"/>
      <c r="C104" s="119"/>
      <c r="D104" s="120"/>
      <c r="E104" s="91" t="s">
        <v>24</v>
      </c>
      <c r="F104" s="92"/>
      <c r="G104" s="93" t="s">
        <v>30</v>
      </c>
      <c r="H104" s="94"/>
      <c r="I104" s="12">
        <v>30</v>
      </c>
      <c r="J104" s="13">
        <v>2.28</v>
      </c>
      <c r="K104" s="13">
        <v>0.27</v>
      </c>
      <c r="L104" s="13">
        <v>14.91</v>
      </c>
      <c r="M104" s="14">
        <v>67.8</v>
      </c>
      <c r="N104" s="13">
        <v>0.033</v>
      </c>
      <c r="O104" s="13"/>
      <c r="P104" s="13"/>
      <c r="Q104" s="13">
        <v>0.5</v>
      </c>
      <c r="R104" s="13">
        <v>6</v>
      </c>
      <c r="S104" s="13">
        <v>19.5</v>
      </c>
      <c r="T104" s="13">
        <v>4.2</v>
      </c>
      <c r="U104" s="27">
        <v>0.27</v>
      </c>
    </row>
    <row r="105" spans="2:21" ht="13.5" customHeight="1">
      <c r="B105" s="140" t="s">
        <v>31</v>
      </c>
      <c r="C105" s="141"/>
      <c r="D105" s="142"/>
      <c r="E105" s="91" t="s">
        <v>23</v>
      </c>
      <c r="F105" s="92"/>
      <c r="G105" s="93" t="s">
        <v>32</v>
      </c>
      <c r="H105" s="94"/>
      <c r="I105" s="12">
        <v>20</v>
      </c>
      <c r="J105" s="13">
        <v>1.102</v>
      </c>
      <c r="K105" s="13">
        <v>0.2</v>
      </c>
      <c r="L105" s="13">
        <v>6.416</v>
      </c>
      <c r="M105" s="14">
        <v>38</v>
      </c>
      <c r="N105" s="13">
        <v>0.016</v>
      </c>
      <c r="O105" s="13"/>
      <c r="P105" s="13"/>
      <c r="Q105" s="13">
        <v>0.28</v>
      </c>
      <c r="R105" s="13">
        <v>4.2</v>
      </c>
      <c r="S105" s="13">
        <v>17.4</v>
      </c>
      <c r="T105" s="13">
        <v>3.8</v>
      </c>
      <c r="U105" s="27">
        <v>0.4</v>
      </c>
    </row>
    <row r="106" spans="2:21" ht="21" customHeight="1">
      <c r="B106" s="118"/>
      <c r="C106" s="119"/>
      <c r="D106" s="120"/>
      <c r="E106" s="91" t="s">
        <v>24</v>
      </c>
      <c r="F106" s="92"/>
      <c r="G106" s="93" t="s">
        <v>32</v>
      </c>
      <c r="H106" s="94"/>
      <c r="I106" s="12">
        <v>30</v>
      </c>
      <c r="J106" s="13">
        <v>1.653</v>
      </c>
      <c r="K106" s="13">
        <v>0.3</v>
      </c>
      <c r="L106" s="13">
        <v>9.624</v>
      </c>
      <c r="M106" s="14">
        <v>57</v>
      </c>
      <c r="N106" s="13">
        <v>0.024</v>
      </c>
      <c r="O106" s="13"/>
      <c r="P106" s="13"/>
      <c r="Q106" s="13">
        <v>0.5</v>
      </c>
      <c r="R106" s="13">
        <v>6.3</v>
      </c>
      <c r="S106" s="13">
        <v>26.1</v>
      </c>
      <c r="T106" s="13">
        <v>5.7</v>
      </c>
      <c r="U106" s="27">
        <v>0.6</v>
      </c>
    </row>
    <row r="107" spans="2:21" ht="13.5" customHeight="1">
      <c r="B107" s="103"/>
      <c r="C107" s="103"/>
      <c r="D107" s="103"/>
      <c r="E107" s="104"/>
      <c r="F107" s="104"/>
      <c r="G107" s="105"/>
      <c r="H107" s="105"/>
      <c r="I107" s="10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30"/>
    </row>
    <row r="108" spans="2:21" ht="13.5" customHeight="1">
      <c r="B108" s="136" t="s">
        <v>40</v>
      </c>
      <c r="C108" s="97" t="s">
        <v>21</v>
      </c>
      <c r="D108" s="97"/>
      <c r="E108" s="98"/>
      <c r="F108" s="95" t="s">
        <v>23</v>
      </c>
      <c r="G108" s="96"/>
      <c r="H108" s="96"/>
      <c r="I108" s="24">
        <f aca="true" t="shared" si="8" ref="I108:U108">I81+I83+I85+I87+I89+I91</f>
        <v>500</v>
      </c>
      <c r="J108" s="25">
        <f t="shared" si="8"/>
        <v>17.152</v>
      </c>
      <c r="K108" s="25">
        <f t="shared" si="8"/>
        <v>15.84</v>
      </c>
      <c r="L108" s="25">
        <f t="shared" si="8"/>
        <v>84.08599999999998</v>
      </c>
      <c r="M108" s="25">
        <f t="shared" si="8"/>
        <v>542.89</v>
      </c>
      <c r="N108" s="25">
        <f t="shared" si="8"/>
        <v>0.112</v>
      </c>
      <c r="O108" s="25">
        <f t="shared" si="8"/>
        <v>7.16</v>
      </c>
      <c r="P108" s="25">
        <f t="shared" si="8"/>
        <v>0.013000000000000001</v>
      </c>
      <c r="Q108" s="25">
        <f t="shared" si="8"/>
        <v>2.5060000000000002</v>
      </c>
      <c r="R108" s="25">
        <f t="shared" si="8"/>
        <v>41.627</v>
      </c>
      <c r="S108" s="25">
        <f t="shared" si="8"/>
        <v>81.30199999999999</v>
      </c>
      <c r="T108" s="25">
        <f t="shared" si="8"/>
        <v>27.148000000000003</v>
      </c>
      <c r="U108" s="25">
        <f t="shared" si="8"/>
        <v>38.161</v>
      </c>
    </row>
    <row r="109" spans="2:21" ht="13.5" customHeight="1">
      <c r="B109" s="137"/>
      <c r="C109" s="99"/>
      <c r="D109" s="100"/>
      <c r="E109" s="101"/>
      <c r="F109" s="95" t="s">
        <v>24</v>
      </c>
      <c r="G109" s="96"/>
      <c r="H109" s="96"/>
      <c r="I109" s="24">
        <f>I82+I84+I86+I88+I90+I92</f>
        <v>560</v>
      </c>
      <c r="J109" s="25">
        <f>J82+J84+J86+J88+J90+J92</f>
        <v>22.903</v>
      </c>
      <c r="K109" s="25">
        <f aca="true" t="shared" si="9" ref="K109:U109">K82+K84+K86+K88+K90+K92</f>
        <v>20.536</v>
      </c>
      <c r="L109" s="25">
        <f t="shared" si="9"/>
        <v>98.53999999999999</v>
      </c>
      <c r="M109" s="25">
        <f t="shared" si="9"/>
        <v>625.7</v>
      </c>
      <c r="N109" s="25">
        <f t="shared" si="9"/>
        <v>0.138</v>
      </c>
      <c r="O109" s="25">
        <f t="shared" si="9"/>
        <v>7.981999999999999</v>
      </c>
      <c r="P109" s="25">
        <f t="shared" si="9"/>
        <v>0.014</v>
      </c>
      <c r="Q109" s="25">
        <f t="shared" si="9"/>
        <v>3.4779999999999998</v>
      </c>
      <c r="R109" s="25">
        <f t="shared" si="9"/>
        <v>47.349</v>
      </c>
      <c r="S109" s="25">
        <f t="shared" si="9"/>
        <v>97.544</v>
      </c>
      <c r="T109" s="25">
        <f t="shared" si="9"/>
        <v>31.326</v>
      </c>
      <c r="U109" s="25">
        <f t="shared" si="9"/>
        <v>29.225</v>
      </c>
    </row>
    <row r="110" spans="2:21" ht="13.5" customHeight="1">
      <c r="B110" s="137"/>
      <c r="C110" s="97" t="s">
        <v>33</v>
      </c>
      <c r="D110" s="97"/>
      <c r="E110" s="98"/>
      <c r="F110" s="95" t="s">
        <v>23</v>
      </c>
      <c r="G110" s="96"/>
      <c r="H110" s="96"/>
      <c r="I110" s="24">
        <f>I95+I97+I99+I101+I103+I105</f>
        <v>700</v>
      </c>
      <c r="J110" s="25">
        <f>J95+J97+J99+J101+J103+J105</f>
        <v>25.337</v>
      </c>
      <c r="K110" s="25">
        <f aca="true" t="shared" si="10" ref="K110:U110">K95+K97+K99+K101+K103+K105</f>
        <v>24.436999999999998</v>
      </c>
      <c r="L110" s="25">
        <f t="shared" si="10"/>
        <v>94.195</v>
      </c>
      <c r="M110" s="25">
        <f t="shared" si="10"/>
        <v>674.796</v>
      </c>
      <c r="N110" s="25">
        <f t="shared" si="10"/>
        <v>0.4030000000000001</v>
      </c>
      <c r="O110" s="25">
        <f t="shared" si="10"/>
        <v>18.580000000000002</v>
      </c>
      <c r="P110" s="25">
        <f t="shared" si="10"/>
        <v>0.019</v>
      </c>
      <c r="Q110" s="25">
        <f t="shared" si="10"/>
        <v>10.184999999999999</v>
      </c>
      <c r="R110" s="25">
        <f t="shared" si="10"/>
        <v>77.36300000000001</v>
      </c>
      <c r="S110" s="25">
        <f t="shared" si="10"/>
        <v>294.32899999999995</v>
      </c>
      <c r="T110" s="25">
        <f t="shared" si="10"/>
        <v>79.55</v>
      </c>
      <c r="U110" s="25">
        <f t="shared" si="10"/>
        <v>4.6240000000000006</v>
      </c>
    </row>
    <row r="111" spans="2:21" ht="13.5" customHeight="1">
      <c r="B111" s="138"/>
      <c r="C111" s="99"/>
      <c r="D111" s="100"/>
      <c r="E111" s="101"/>
      <c r="F111" s="95" t="s">
        <v>24</v>
      </c>
      <c r="G111" s="96"/>
      <c r="H111" s="96"/>
      <c r="I111" s="24">
        <f>I96+I98+I100+I102+I104+I106</f>
        <v>810</v>
      </c>
      <c r="J111" s="25">
        <f>J96+J98+J100+J102+J104+J106</f>
        <v>30.753</v>
      </c>
      <c r="K111" s="25">
        <f aca="true" t="shared" si="11" ref="K111:U111">K96+K98+K100+K102+K104+K106</f>
        <v>29.563999999999997</v>
      </c>
      <c r="L111" s="25">
        <f t="shared" si="11"/>
        <v>117.419</v>
      </c>
      <c r="M111" s="25">
        <f t="shared" si="11"/>
        <v>851.231</v>
      </c>
      <c r="N111" s="25">
        <f t="shared" si="11"/>
        <v>0.471</v>
      </c>
      <c r="O111" s="25">
        <f t="shared" si="11"/>
        <v>22.766000000000002</v>
      </c>
      <c r="P111" s="25">
        <f t="shared" si="11"/>
        <v>0.025</v>
      </c>
      <c r="Q111" s="25">
        <f t="shared" si="11"/>
        <v>13.393</v>
      </c>
      <c r="R111" s="25">
        <f t="shared" si="11"/>
        <v>98.435</v>
      </c>
      <c r="S111" s="25">
        <f t="shared" si="11"/>
        <v>377.22700000000003</v>
      </c>
      <c r="T111" s="25">
        <f t="shared" si="11"/>
        <v>99.486</v>
      </c>
      <c r="U111" s="25">
        <f t="shared" si="11"/>
        <v>5.76</v>
      </c>
    </row>
    <row r="113" spans="2:6" s="4" customFormat="1" ht="13.5" customHeight="1">
      <c r="B113" s="9" t="s">
        <v>41</v>
      </c>
      <c r="C113" s="6"/>
      <c r="D113" s="6"/>
      <c r="E113" s="7"/>
      <c r="F113" s="7"/>
    </row>
    <row r="114" spans="2:21" ht="13.5" customHeight="1">
      <c r="B114" s="68" t="s">
        <v>0</v>
      </c>
      <c r="C114" s="68"/>
      <c r="D114" s="68"/>
      <c r="E114" s="69"/>
      <c r="F114" s="69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6" spans="2:21" ht="13.5" customHeight="1">
      <c r="B116" s="76" t="s">
        <v>1</v>
      </c>
      <c r="C116" s="76"/>
      <c r="D116" s="76"/>
      <c r="E116" s="77"/>
      <c r="F116" s="77"/>
      <c r="G116" s="82" t="s">
        <v>2</v>
      </c>
      <c r="H116" s="82"/>
      <c r="I116" s="82" t="s">
        <v>3</v>
      </c>
      <c r="J116" s="71" t="s">
        <v>4</v>
      </c>
      <c r="K116" s="71"/>
      <c r="L116" s="71"/>
      <c r="M116" s="74" t="s">
        <v>5</v>
      </c>
      <c r="N116" s="71" t="s">
        <v>6</v>
      </c>
      <c r="O116" s="71"/>
      <c r="P116" s="71"/>
      <c r="Q116" s="71"/>
      <c r="R116" s="71" t="s">
        <v>7</v>
      </c>
      <c r="S116" s="71"/>
      <c r="T116" s="71"/>
      <c r="U116" s="71"/>
    </row>
    <row r="117" spans="2:21" ht="18.75" customHeight="1">
      <c r="B117" s="78"/>
      <c r="C117" s="79"/>
      <c r="D117" s="79"/>
      <c r="E117" s="80"/>
      <c r="F117" s="81"/>
      <c r="G117" s="75"/>
      <c r="H117" s="83"/>
      <c r="I117" s="139"/>
      <c r="J117" s="11" t="s">
        <v>8</v>
      </c>
      <c r="K117" s="11" t="s">
        <v>9</v>
      </c>
      <c r="L117" s="11" t="s">
        <v>10</v>
      </c>
      <c r="M117" s="75"/>
      <c r="N117" s="11" t="s">
        <v>11</v>
      </c>
      <c r="O117" s="11" t="s">
        <v>12</v>
      </c>
      <c r="P117" s="11" t="s">
        <v>13</v>
      </c>
      <c r="Q117" s="11" t="s">
        <v>14</v>
      </c>
      <c r="R117" s="11" t="s">
        <v>15</v>
      </c>
      <c r="S117" s="11" t="s">
        <v>16</v>
      </c>
      <c r="T117" s="11" t="s">
        <v>17</v>
      </c>
      <c r="U117" s="11" t="s">
        <v>18</v>
      </c>
    </row>
    <row r="118" spans="1:21" s="3" customFormat="1" ht="13.5" customHeight="1">
      <c r="A118" s="6"/>
      <c r="B118" s="110" t="s">
        <v>66</v>
      </c>
      <c r="C118" s="110"/>
      <c r="D118" s="110"/>
      <c r="E118" s="110"/>
      <c r="F118" s="113" t="s">
        <v>20</v>
      </c>
      <c r="G118" s="113"/>
      <c r="H118" s="113"/>
      <c r="I118" s="148" t="s">
        <v>21</v>
      </c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</row>
    <row r="119" spans="1:21" s="3" customFormat="1" ht="13.5" customHeight="1">
      <c r="A119" s="6"/>
      <c r="B119" s="111"/>
      <c r="C119" s="112"/>
      <c r="D119" s="112"/>
      <c r="E119" s="112"/>
      <c r="F119" s="114"/>
      <c r="G119" s="115"/>
      <c r="H119" s="115"/>
      <c r="I119" s="149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50"/>
    </row>
    <row r="120" spans="2:21" ht="13.5" customHeight="1">
      <c r="B120" s="140" t="s">
        <v>67</v>
      </c>
      <c r="C120" s="141"/>
      <c r="D120" s="142"/>
      <c r="E120" s="72" t="s">
        <v>23</v>
      </c>
      <c r="F120" s="72"/>
      <c r="G120" s="73">
        <v>24</v>
      </c>
      <c r="H120" s="73"/>
      <c r="I120" s="12">
        <v>20</v>
      </c>
      <c r="J120" s="13">
        <v>0.56</v>
      </c>
      <c r="K120" s="13"/>
      <c r="L120" s="13">
        <v>0.26</v>
      </c>
      <c r="M120" s="14">
        <v>3.22</v>
      </c>
      <c r="N120" s="13"/>
      <c r="O120" s="13"/>
      <c r="P120" s="13"/>
      <c r="Q120" s="13"/>
      <c r="R120" s="13">
        <v>10</v>
      </c>
      <c r="S120" s="13">
        <v>8</v>
      </c>
      <c r="T120" s="13"/>
      <c r="U120" s="27">
        <v>0.48</v>
      </c>
    </row>
    <row r="121" spans="2:21" ht="18.75" customHeight="1">
      <c r="B121" s="118"/>
      <c r="C121" s="119"/>
      <c r="D121" s="120"/>
      <c r="E121" s="72" t="s">
        <v>24</v>
      </c>
      <c r="F121" s="72"/>
      <c r="G121" s="73">
        <v>24</v>
      </c>
      <c r="H121" s="73"/>
      <c r="I121" s="12">
        <v>30</v>
      </c>
      <c r="J121" s="13">
        <v>0.84</v>
      </c>
      <c r="K121" s="13"/>
      <c r="L121" s="13">
        <v>0.39</v>
      </c>
      <c r="M121" s="14">
        <v>4.83</v>
      </c>
      <c r="N121" s="13"/>
      <c r="O121" s="13"/>
      <c r="P121" s="13"/>
      <c r="Q121" s="13"/>
      <c r="R121" s="13">
        <v>10</v>
      </c>
      <c r="S121" s="13">
        <v>8</v>
      </c>
      <c r="T121" s="13"/>
      <c r="U121" s="27">
        <v>0.48</v>
      </c>
    </row>
    <row r="122" spans="2:21" ht="13.5" customHeight="1">
      <c r="B122" s="117" t="s">
        <v>68</v>
      </c>
      <c r="C122" s="117"/>
      <c r="D122" s="117"/>
      <c r="E122" s="72" t="s">
        <v>23</v>
      </c>
      <c r="F122" s="72"/>
      <c r="G122" s="88" t="s">
        <v>69</v>
      </c>
      <c r="H122" s="88"/>
      <c r="I122" s="15">
        <v>90</v>
      </c>
      <c r="J122" s="13">
        <v>8.33</v>
      </c>
      <c r="K122" s="13">
        <v>10.229</v>
      </c>
      <c r="L122" s="13">
        <v>5.112</v>
      </c>
      <c r="M122" s="14">
        <v>89.6</v>
      </c>
      <c r="N122" s="13">
        <v>0.056</v>
      </c>
      <c r="O122" s="13">
        <v>3.7</v>
      </c>
      <c r="P122" s="13"/>
      <c r="Q122" s="13">
        <v>1.276</v>
      </c>
      <c r="R122" s="13">
        <v>14.54</v>
      </c>
      <c r="S122" s="13">
        <v>19.46</v>
      </c>
      <c r="T122" s="13">
        <v>39.142</v>
      </c>
      <c r="U122" s="27">
        <v>92.485</v>
      </c>
    </row>
    <row r="123" spans="2:21" ht="24" customHeight="1">
      <c r="B123" s="118"/>
      <c r="C123" s="119"/>
      <c r="D123" s="120"/>
      <c r="E123" s="72" t="s">
        <v>24</v>
      </c>
      <c r="F123" s="72"/>
      <c r="G123" s="73">
        <v>309</v>
      </c>
      <c r="H123" s="73"/>
      <c r="I123" s="15">
        <v>100</v>
      </c>
      <c r="J123" s="13">
        <v>10.261</v>
      </c>
      <c r="K123" s="13">
        <v>12.642</v>
      </c>
      <c r="L123" s="13">
        <v>5.112</v>
      </c>
      <c r="M123" s="14">
        <v>107.499</v>
      </c>
      <c r="N123" s="13">
        <v>0.066</v>
      </c>
      <c r="O123" s="13">
        <v>3.7</v>
      </c>
      <c r="P123" s="13"/>
      <c r="Q123" s="13">
        <v>2.255</v>
      </c>
      <c r="R123" s="13">
        <v>14.54</v>
      </c>
      <c r="S123" s="13">
        <v>19.46</v>
      </c>
      <c r="T123" s="13">
        <v>46.062</v>
      </c>
      <c r="U123" s="27">
        <v>92.582</v>
      </c>
    </row>
    <row r="124" spans="2:21" ht="13.5" customHeight="1">
      <c r="B124" s="117" t="s">
        <v>70</v>
      </c>
      <c r="C124" s="117"/>
      <c r="D124" s="117"/>
      <c r="E124" s="72" t="s">
        <v>23</v>
      </c>
      <c r="F124" s="72"/>
      <c r="G124" s="73">
        <v>472</v>
      </c>
      <c r="H124" s="73"/>
      <c r="I124" s="15">
        <v>150</v>
      </c>
      <c r="J124" s="13">
        <v>3.263</v>
      </c>
      <c r="K124" s="13">
        <v>4.497</v>
      </c>
      <c r="L124" s="13">
        <v>26.37</v>
      </c>
      <c r="M124" s="14">
        <v>154.2</v>
      </c>
      <c r="N124" s="13">
        <v>0.161</v>
      </c>
      <c r="O124" s="13">
        <v>25.875</v>
      </c>
      <c r="P124" s="13">
        <v>0.026</v>
      </c>
      <c r="Q124" s="13">
        <v>0.144</v>
      </c>
      <c r="R124" s="13">
        <v>41.31</v>
      </c>
      <c r="S124" s="13">
        <v>95.91</v>
      </c>
      <c r="T124" s="13">
        <v>32.805</v>
      </c>
      <c r="U124" s="27">
        <v>1.39</v>
      </c>
    </row>
    <row r="125" spans="2:21" ht="15.75" customHeight="1">
      <c r="B125" s="118"/>
      <c r="C125" s="119"/>
      <c r="D125" s="120"/>
      <c r="E125" s="72" t="s">
        <v>24</v>
      </c>
      <c r="F125" s="72"/>
      <c r="G125" s="73">
        <v>472</v>
      </c>
      <c r="H125" s="73"/>
      <c r="I125" s="15">
        <v>180</v>
      </c>
      <c r="J125" s="13">
        <v>3.916</v>
      </c>
      <c r="K125" s="13">
        <v>5.396</v>
      </c>
      <c r="L125" s="13">
        <v>31.644</v>
      </c>
      <c r="M125" s="14">
        <v>185.04</v>
      </c>
      <c r="N125" s="13">
        <v>0.193</v>
      </c>
      <c r="O125" s="13">
        <v>31.05</v>
      </c>
      <c r="P125" s="13">
        <v>0.031</v>
      </c>
      <c r="Q125" s="13">
        <v>0.172</v>
      </c>
      <c r="R125" s="13">
        <v>49.572</v>
      </c>
      <c r="S125" s="13">
        <v>115.092</v>
      </c>
      <c r="T125" s="13">
        <v>39.366</v>
      </c>
      <c r="U125" s="27">
        <v>1.668</v>
      </c>
    </row>
    <row r="126" spans="2:21" ht="13.5" customHeight="1">
      <c r="B126" s="117" t="s">
        <v>71</v>
      </c>
      <c r="C126" s="117"/>
      <c r="D126" s="117"/>
      <c r="E126" s="72" t="s">
        <v>23</v>
      </c>
      <c r="F126" s="72"/>
      <c r="G126" s="89">
        <v>702</v>
      </c>
      <c r="H126" s="89"/>
      <c r="I126" s="15">
        <v>200</v>
      </c>
      <c r="J126" s="13">
        <v>0.08</v>
      </c>
      <c r="K126" s="13"/>
      <c r="L126" s="13">
        <v>33.552</v>
      </c>
      <c r="M126" s="14">
        <v>137.76</v>
      </c>
      <c r="N126" s="13">
        <v>0.004</v>
      </c>
      <c r="O126" s="13">
        <v>0.72</v>
      </c>
      <c r="P126" s="13"/>
      <c r="Q126" s="13"/>
      <c r="R126" s="13">
        <v>0.48</v>
      </c>
      <c r="S126" s="13">
        <v>2.4</v>
      </c>
      <c r="T126" s="13">
        <v>4</v>
      </c>
      <c r="U126" s="27">
        <v>0.152</v>
      </c>
    </row>
    <row r="127" spans="2:21" ht="19.5" customHeight="1">
      <c r="B127" s="118"/>
      <c r="C127" s="119"/>
      <c r="D127" s="120"/>
      <c r="E127" s="72" t="s">
        <v>24</v>
      </c>
      <c r="F127" s="72"/>
      <c r="G127" s="89">
        <v>702</v>
      </c>
      <c r="H127" s="89"/>
      <c r="I127" s="15">
        <v>200</v>
      </c>
      <c r="J127" s="13">
        <v>0.08</v>
      </c>
      <c r="K127" s="13"/>
      <c r="L127" s="13">
        <v>33.552</v>
      </c>
      <c r="M127" s="14">
        <v>127.76</v>
      </c>
      <c r="N127" s="13">
        <v>0.004</v>
      </c>
      <c r="O127" s="13">
        <v>0.72</v>
      </c>
      <c r="P127" s="13"/>
      <c r="Q127" s="13"/>
      <c r="R127" s="13">
        <v>0.48</v>
      </c>
      <c r="S127" s="13">
        <v>2.4</v>
      </c>
      <c r="T127" s="13">
        <v>4</v>
      </c>
      <c r="U127" s="27">
        <v>0.152</v>
      </c>
    </row>
    <row r="128" spans="2:21" ht="13.5" customHeight="1">
      <c r="B128" s="117" t="s">
        <v>29</v>
      </c>
      <c r="C128" s="117"/>
      <c r="D128" s="117"/>
      <c r="E128" s="72" t="s">
        <v>23</v>
      </c>
      <c r="F128" s="72"/>
      <c r="G128" s="88" t="s">
        <v>30</v>
      </c>
      <c r="H128" s="88"/>
      <c r="I128" s="12">
        <v>20</v>
      </c>
      <c r="J128" s="13">
        <v>1.52</v>
      </c>
      <c r="K128" s="13">
        <v>0.18</v>
      </c>
      <c r="L128" s="13">
        <v>9.94</v>
      </c>
      <c r="M128" s="14">
        <v>45.2</v>
      </c>
      <c r="N128" s="13">
        <v>0.022</v>
      </c>
      <c r="O128" s="13"/>
      <c r="P128" s="13"/>
      <c r="Q128" s="13">
        <v>0.28</v>
      </c>
      <c r="R128" s="13">
        <v>4</v>
      </c>
      <c r="S128" s="13">
        <v>13</v>
      </c>
      <c r="T128" s="13">
        <v>2.8</v>
      </c>
      <c r="U128" s="27">
        <v>0.18</v>
      </c>
    </row>
    <row r="129" spans="2:21" ht="19.5" customHeight="1">
      <c r="B129" s="118"/>
      <c r="C129" s="119"/>
      <c r="D129" s="120"/>
      <c r="E129" s="72" t="s">
        <v>24</v>
      </c>
      <c r="F129" s="72"/>
      <c r="G129" s="88" t="s">
        <v>30</v>
      </c>
      <c r="H129" s="88"/>
      <c r="I129" s="12">
        <v>25</v>
      </c>
      <c r="J129" s="13">
        <v>1.9</v>
      </c>
      <c r="K129" s="13">
        <v>0.25</v>
      </c>
      <c r="L129" s="13">
        <v>12.425</v>
      </c>
      <c r="M129" s="14">
        <v>56.5</v>
      </c>
      <c r="N129" s="13">
        <v>0.028</v>
      </c>
      <c r="O129" s="13"/>
      <c r="P129" s="13"/>
      <c r="Q129" s="13">
        <v>0.42</v>
      </c>
      <c r="R129" s="13">
        <v>5</v>
      </c>
      <c r="S129" s="13">
        <v>16.25</v>
      </c>
      <c r="T129" s="13">
        <v>3.5</v>
      </c>
      <c r="U129" s="27">
        <v>0.225</v>
      </c>
    </row>
    <row r="130" spans="2:21" ht="13.5" customHeight="1">
      <c r="B130" s="117" t="s">
        <v>31</v>
      </c>
      <c r="C130" s="117"/>
      <c r="D130" s="117"/>
      <c r="E130" s="72" t="s">
        <v>23</v>
      </c>
      <c r="F130" s="72"/>
      <c r="G130" s="88" t="s">
        <v>32</v>
      </c>
      <c r="H130" s="88"/>
      <c r="I130" s="12">
        <v>20</v>
      </c>
      <c r="J130" s="13">
        <v>1.102</v>
      </c>
      <c r="K130" s="13">
        <v>0.2</v>
      </c>
      <c r="L130" s="13">
        <v>6.416</v>
      </c>
      <c r="M130" s="14">
        <v>41</v>
      </c>
      <c r="N130" s="13">
        <v>0.016</v>
      </c>
      <c r="O130" s="13"/>
      <c r="P130" s="13"/>
      <c r="Q130" s="13">
        <v>0.28</v>
      </c>
      <c r="R130" s="13">
        <v>4.2</v>
      </c>
      <c r="S130" s="13">
        <v>17.4</v>
      </c>
      <c r="T130" s="13">
        <v>3.8</v>
      </c>
      <c r="U130" s="27">
        <v>0.4</v>
      </c>
    </row>
    <row r="131" spans="2:21" ht="18.75" customHeight="1">
      <c r="B131" s="118"/>
      <c r="C131" s="119"/>
      <c r="D131" s="120"/>
      <c r="E131" s="72" t="s">
        <v>24</v>
      </c>
      <c r="F131" s="72"/>
      <c r="G131" s="88" t="s">
        <v>32</v>
      </c>
      <c r="H131" s="88"/>
      <c r="I131" s="12">
        <v>25</v>
      </c>
      <c r="J131" s="13">
        <v>1.378</v>
      </c>
      <c r="K131" s="13">
        <v>0.25</v>
      </c>
      <c r="L131" s="13">
        <v>8.02</v>
      </c>
      <c r="M131" s="14">
        <v>47.5</v>
      </c>
      <c r="N131" s="13">
        <v>0.02</v>
      </c>
      <c r="O131" s="13"/>
      <c r="P131" s="13"/>
      <c r="Q131" s="13">
        <v>0.42</v>
      </c>
      <c r="R131" s="13">
        <v>5.25</v>
      </c>
      <c r="S131" s="13">
        <v>21.75</v>
      </c>
      <c r="T131" s="13">
        <v>4.75</v>
      </c>
      <c r="U131" s="27">
        <v>0.5</v>
      </c>
    </row>
    <row r="132" spans="1:21" s="3" customFormat="1" ht="13.5" customHeight="1">
      <c r="A132" s="6"/>
      <c r="B132" s="110" t="s">
        <v>66</v>
      </c>
      <c r="C132" s="110"/>
      <c r="D132" s="110"/>
      <c r="E132" s="110"/>
      <c r="F132" s="113" t="s">
        <v>20</v>
      </c>
      <c r="G132" s="113"/>
      <c r="H132" s="113"/>
      <c r="I132" s="148" t="s">
        <v>33</v>
      </c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</row>
    <row r="133" spans="1:21" s="3" customFormat="1" ht="6.75" customHeight="1">
      <c r="A133" s="6"/>
      <c r="B133" s="111"/>
      <c r="C133" s="112"/>
      <c r="D133" s="112"/>
      <c r="E133" s="112"/>
      <c r="F133" s="114"/>
      <c r="G133" s="115"/>
      <c r="H133" s="115"/>
      <c r="I133" s="149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50"/>
    </row>
    <row r="134" spans="2:21" ht="13.5" customHeight="1">
      <c r="B134" s="117" t="s">
        <v>72</v>
      </c>
      <c r="C134" s="117"/>
      <c r="D134" s="117"/>
      <c r="E134" s="72" t="s">
        <v>23</v>
      </c>
      <c r="F134" s="72"/>
      <c r="G134" s="109">
        <v>37</v>
      </c>
      <c r="H134" s="109"/>
      <c r="I134" s="12">
        <v>60</v>
      </c>
      <c r="J134" s="13">
        <v>1.276</v>
      </c>
      <c r="K134" s="13">
        <v>1.836</v>
      </c>
      <c r="L134" s="13">
        <v>7.317</v>
      </c>
      <c r="M134" s="14">
        <v>49.219</v>
      </c>
      <c r="N134" s="13">
        <v>0.044</v>
      </c>
      <c r="O134" s="13">
        <v>7.078</v>
      </c>
      <c r="P134" s="13"/>
      <c r="Q134" s="13">
        <v>0.813</v>
      </c>
      <c r="R134" s="13">
        <v>12.707</v>
      </c>
      <c r="S134" s="13">
        <v>28.457</v>
      </c>
      <c r="T134" s="13">
        <v>10.584</v>
      </c>
      <c r="U134" s="27">
        <v>0.533</v>
      </c>
    </row>
    <row r="135" spans="2:21" ht="15.75" customHeight="1">
      <c r="B135" s="118"/>
      <c r="C135" s="119"/>
      <c r="D135" s="120"/>
      <c r="E135" s="72" t="s">
        <v>24</v>
      </c>
      <c r="F135" s="72"/>
      <c r="G135" s="109">
        <v>37</v>
      </c>
      <c r="H135" s="109"/>
      <c r="I135" s="15">
        <v>100</v>
      </c>
      <c r="J135" s="13">
        <v>2.126</v>
      </c>
      <c r="K135" s="13">
        <v>3.06</v>
      </c>
      <c r="L135" s="13">
        <v>12.196</v>
      </c>
      <c r="M135" s="14">
        <v>82.032</v>
      </c>
      <c r="N135" s="13">
        <v>0.073</v>
      </c>
      <c r="O135" s="13">
        <v>11.796</v>
      </c>
      <c r="P135" s="13"/>
      <c r="Q135" s="13">
        <v>1.354</v>
      </c>
      <c r="R135" s="13">
        <v>21.177</v>
      </c>
      <c r="S135" s="13">
        <v>47.427</v>
      </c>
      <c r="T135" s="13">
        <v>17.639</v>
      </c>
      <c r="U135" s="27">
        <v>0.888</v>
      </c>
    </row>
    <row r="136" spans="2:21" ht="13.5" customHeight="1">
      <c r="B136" s="117" t="s">
        <v>73</v>
      </c>
      <c r="C136" s="117"/>
      <c r="D136" s="117"/>
      <c r="E136" s="72" t="s">
        <v>23</v>
      </c>
      <c r="F136" s="72"/>
      <c r="G136" s="73" t="s">
        <v>74</v>
      </c>
      <c r="H136" s="73"/>
      <c r="I136" s="15">
        <v>210</v>
      </c>
      <c r="J136" s="13">
        <v>4.1</v>
      </c>
      <c r="K136" s="13">
        <v>4.87</v>
      </c>
      <c r="L136" s="13">
        <v>12.68</v>
      </c>
      <c r="M136" s="14">
        <v>112.56</v>
      </c>
      <c r="N136" s="13">
        <v>0.07</v>
      </c>
      <c r="O136" s="13">
        <v>5.88</v>
      </c>
      <c r="P136" s="13">
        <v>0.18</v>
      </c>
      <c r="Q136" s="13">
        <v>0.25</v>
      </c>
      <c r="R136" s="13">
        <v>47.88</v>
      </c>
      <c r="S136" s="13">
        <v>85.68</v>
      </c>
      <c r="T136" s="13">
        <v>28.56</v>
      </c>
      <c r="U136" s="27">
        <v>1.42</v>
      </c>
    </row>
    <row r="137" spans="2:21" ht="21.75" customHeight="1">
      <c r="B137" s="118"/>
      <c r="C137" s="119"/>
      <c r="D137" s="120"/>
      <c r="E137" s="72" t="s">
        <v>24</v>
      </c>
      <c r="F137" s="72"/>
      <c r="G137" s="73" t="s">
        <v>74</v>
      </c>
      <c r="H137" s="73"/>
      <c r="I137" s="15">
        <v>260</v>
      </c>
      <c r="J137" s="13">
        <v>5</v>
      </c>
      <c r="K137" s="13">
        <v>6</v>
      </c>
      <c r="L137" s="13">
        <v>16.2</v>
      </c>
      <c r="M137" s="14">
        <v>139.36</v>
      </c>
      <c r="N137" s="13">
        <v>0.1</v>
      </c>
      <c r="O137" s="13">
        <v>8.7</v>
      </c>
      <c r="P137" s="13">
        <v>0.23</v>
      </c>
      <c r="Q137" s="13">
        <v>0.31</v>
      </c>
      <c r="R137" s="13">
        <v>59.28</v>
      </c>
      <c r="S137" s="13">
        <v>106</v>
      </c>
      <c r="T137" s="13">
        <v>35.36</v>
      </c>
      <c r="U137" s="27">
        <v>1.77</v>
      </c>
    </row>
    <row r="138" spans="2:21" ht="13.5" customHeight="1">
      <c r="B138" s="117" t="s">
        <v>75</v>
      </c>
      <c r="C138" s="117"/>
      <c r="D138" s="117"/>
      <c r="E138" s="72" t="s">
        <v>23</v>
      </c>
      <c r="F138" s="72"/>
      <c r="G138" s="73">
        <v>423</v>
      </c>
      <c r="H138" s="73"/>
      <c r="I138" s="12">
        <v>90</v>
      </c>
      <c r="J138" s="13">
        <v>8.944</v>
      </c>
      <c r="K138" s="13">
        <v>10.03</v>
      </c>
      <c r="L138" s="13">
        <v>9.974</v>
      </c>
      <c r="M138" s="14">
        <v>133.166</v>
      </c>
      <c r="N138" s="13">
        <v>0.02</v>
      </c>
      <c r="O138" s="13">
        <v>1.16</v>
      </c>
      <c r="P138" s="13">
        <v>0.003</v>
      </c>
      <c r="Q138" s="13">
        <v>1.306</v>
      </c>
      <c r="R138" s="13">
        <v>5.792</v>
      </c>
      <c r="S138" s="13">
        <v>14.492</v>
      </c>
      <c r="T138" s="13">
        <v>4.558</v>
      </c>
      <c r="U138" s="27">
        <v>36.97</v>
      </c>
    </row>
    <row r="139" spans="2:21" ht="18" customHeight="1">
      <c r="B139" s="118"/>
      <c r="C139" s="119"/>
      <c r="D139" s="120"/>
      <c r="E139" s="72" t="s">
        <v>24</v>
      </c>
      <c r="F139" s="72"/>
      <c r="G139" s="73">
        <v>423</v>
      </c>
      <c r="H139" s="73"/>
      <c r="I139" s="15">
        <v>100</v>
      </c>
      <c r="J139" s="13">
        <v>11.34</v>
      </c>
      <c r="K139" s="13">
        <v>13.566</v>
      </c>
      <c r="L139" s="13">
        <v>12.404</v>
      </c>
      <c r="M139" s="14">
        <v>175.92</v>
      </c>
      <c r="N139" s="13">
        <v>0.025</v>
      </c>
      <c r="O139" s="13">
        <v>1.02</v>
      </c>
      <c r="P139" s="13">
        <v>0.002</v>
      </c>
      <c r="Q139" s="13">
        <v>2.21</v>
      </c>
      <c r="R139" s="13">
        <v>6.539</v>
      </c>
      <c r="S139" s="13">
        <v>3.894</v>
      </c>
      <c r="T139" s="13">
        <v>4.846</v>
      </c>
      <c r="U139" s="27">
        <v>27.818</v>
      </c>
    </row>
    <row r="140" spans="2:21" ht="13.5" customHeight="1">
      <c r="B140" s="117" t="s">
        <v>26</v>
      </c>
      <c r="C140" s="117"/>
      <c r="D140" s="117"/>
      <c r="E140" s="72" t="s">
        <v>23</v>
      </c>
      <c r="F140" s="72"/>
      <c r="G140" s="73" t="s">
        <v>27</v>
      </c>
      <c r="H140" s="73"/>
      <c r="I140" s="16">
        <v>150</v>
      </c>
      <c r="J140" s="17">
        <v>7.7</v>
      </c>
      <c r="K140" s="17">
        <v>5.38</v>
      </c>
      <c r="L140" s="17">
        <v>26.32</v>
      </c>
      <c r="M140" s="18">
        <v>232.58</v>
      </c>
      <c r="N140" s="17">
        <v>0.255</v>
      </c>
      <c r="O140" s="17"/>
      <c r="P140" s="17">
        <v>0.021</v>
      </c>
      <c r="Q140" s="17"/>
      <c r="R140" s="17">
        <v>30.39</v>
      </c>
      <c r="S140" s="17">
        <v>154.62</v>
      </c>
      <c r="T140" s="17">
        <v>0.158</v>
      </c>
      <c r="U140" s="28">
        <v>2.99</v>
      </c>
    </row>
    <row r="141" spans="2:21" ht="22.5" customHeight="1">
      <c r="B141" s="118"/>
      <c r="C141" s="119"/>
      <c r="D141" s="120"/>
      <c r="E141" s="72" t="s">
        <v>24</v>
      </c>
      <c r="F141" s="72"/>
      <c r="G141" s="73" t="s">
        <v>27</v>
      </c>
      <c r="H141" s="73"/>
      <c r="I141" s="15">
        <v>180</v>
      </c>
      <c r="J141" s="19">
        <v>8.715</v>
      </c>
      <c r="K141" s="20">
        <v>6.46</v>
      </c>
      <c r="L141" s="19">
        <v>32.561</v>
      </c>
      <c r="M141" s="19">
        <v>278.971</v>
      </c>
      <c r="N141" s="21">
        <v>0.306</v>
      </c>
      <c r="O141" s="13"/>
      <c r="P141" s="22">
        <v>0.025</v>
      </c>
      <c r="Q141" s="13"/>
      <c r="R141" s="21">
        <v>36.456</v>
      </c>
      <c r="S141" s="21">
        <v>185.444</v>
      </c>
      <c r="T141" s="21">
        <v>0.189</v>
      </c>
      <c r="U141" s="29">
        <v>3.58</v>
      </c>
    </row>
    <row r="142" spans="2:21" ht="13.5" customHeight="1">
      <c r="B142" s="117" t="s">
        <v>76</v>
      </c>
      <c r="C142" s="117"/>
      <c r="D142" s="117"/>
      <c r="E142" s="72" t="s">
        <v>23</v>
      </c>
      <c r="F142" s="72"/>
      <c r="G142" s="90">
        <v>289</v>
      </c>
      <c r="H142" s="90"/>
      <c r="I142" s="15">
        <v>180</v>
      </c>
      <c r="J142" s="13">
        <v>0.72</v>
      </c>
      <c r="K142" s="13"/>
      <c r="L142" s="13">
        <v>24.273</v>
      </c>
      <c r="M142" s="14">
        <v>96.705</v>
      </c>
      <c r="N142" s="13">
        <v>0.027</v>
      </c>
      <c r="O142" s="13">
        <v>216</v>
      </c>
      <c r="P142" s="13"/>
      <c r="Q142" s="13">
        <v>0.308</v>
      </c>
      <c r="R142" s="13">
        <v>12.15</v>
      </c>
      <c r="S142" s="13">
        <v>3.6</v>
      </c>
      <c r="T142" s="13">
        <v>3.6</v>
      </c>
      <c r="U142" s="27">
        <v>5.081</v>
      </c>
    </row>
    <row r="143" spans="2:21" ht="21.75" customHeight="1">
      <c r="B143" s="118"/>
      <c r="C143" s="119"/>
      <c r="D143" s="120"/>
      <c r="E143" s="72" t="s">
        <v>24</v>
      </c>
      <c r="F143" s="72"/>
      <c r="G143" s="90">
        <v>289</v>
      </c>
      <c r="H143" s="90"/>
      <c r="I143" s="15">
        <v>180</v>
      </c>
      <c r="J143" s="13">
        <v>0.72</v>
      </c>
      <c r="K143" s="13"/>
      <c r="L143" s="13">
        <v>24.273</v>
      </c>
      <c r="M143" s="14">
        <v>96.705</v>
      </c>
      <c r="N143" s="13">
        <v>0.027</v>
      </c>
      <c r="O143" s="13">
        <v>216</v>
      </c>
      <c r="P143" s="13"/>
      <c r="Q143" s="13">
        <v>0.308</v>
      </c>
      <c r="R143" s="13">
        <v>12.15</v>
      </c>
      <c r="S143" s="13">
        <v>3.6</v>
      </c>
      <c r="T143" s="13">
        <v>3.6</v>
      </c>
      <c r="U143" s="27">
        <v>5.081</v>
      </c>
    </row>
    <row r="144" spans="2:21" ht="13.5" customHeight="1">
      <c r="B144" s="140" t="s">
        <v>29</v>
      </c>
      <c r="C144" s="141"/>
      <c r="D144" s="142"/>
      <c r="E144" s="91" t="s">
        <v>23</v>
      </c>
      <c r="F144" s="92"/>
      <c r="G144" s="93" t="s">
        <v>30</v>
      </c>
      <c r="H144" s="94"/>
      <c r="I144" s="12">
        <v>20</v>
      </c>
      <c r="J144" s="13">
        <v>1.52</v>
      </c>
      <c r="K144" s="13">
        <v>0.18</v>
      </c>
      <c r="L144" s="13">
        <v>9.94</v>
      </c>
      <c r="M144" s="14">
        <v>45.2</v>
      </c>
      <c r="N144" s="13">
        <v>0.022</v>
      </c>
      <c r="O144" s="13"/>
      <c r="P144" s="13"/>
      <c r="Q144" s="13">
        <v>0.28</v>
      </c>
      <c r="R144" s="13">
        <v>4</v>
      </c>
      <c r="S144" s="13">
        <v>13</v>
      </c>
      <c r="T144" s="13">
        <v>2.8</v>
      </c>
      <c r="U144" s="27">
        <v>0.18</v>
      </c>
    </row>
    <row r="145" spans="2:21" ht="13.5" customHeight="1">
      <c r="B145" s="118"/>
      <c r="C145" s="119"/>
      <c r="D145" s="120"/>
      <c r="E145" s="91" t="s">
        <v>24</v>
      </c>
      <c r="F145" s="92"/>
      <c r="G145" s="93" t="s">
        <v>30</v>
      </c>
      <c r="H145" s="94"/>
      <c r="I145" s="12">
        <v>30</v>
      </c>
      <c r="J145" s="13">
        <v>2.28</v>
      </c>
      <c r="K145" s="13">
        <v>0.27</v>
      </c>
      <c r="L145" s="13">
        <v>14.91</v>
      </c>
      <c r="M145" s="14">
        <v>67.8</v>
      </c>
      <c r="N145" s="13">
        <v>0.033</v>
      </c>
      <c r="O145" s="13"/>
      <c r="P145" s="13"/>
      <c r="Q145" s="13">
        <v>0.5</v>
      </c>
      <c r="R145" s="13">
        <v>6</v>
      </c>
      <c r="S145" s="13">
        <v>19.5</v>
      </c>
      <c r="T145" s="13">
        <v>4.2</v>
      </c>
      <c r="U145" s="27">
        <v>0.27</v>
      </c>
    </row>
    <row r="146" spans="2:21" ht="13.5" customHeight="1">
      <c r="B146" s="140" t="s">
        <v>31</v>
      </c>
      <c r="C146" s="141"/>
      <c r="D146" s="142"/>
      <c r="E146" s="91" t="s">
        <v>23</v>
      </c>
      <c r="F146" s="92"/>
      <c r="G146" s="93" t="s">
        <v>32</v>
      </c>
      <c r="H146" s="94"/>
      <c r="I146" s="12">
        <v>20</v>
      </c>
      <c r="J146" s="13">
        <v>1.102</v>
      </c>
      <c r="K146" s="13">
        <v>0.2</v>
      </c>
      <c r="L146" s="13">
        <v>6.416</v>
      </c>
      <c r="M146" s="14">
        <v>38</v>
      </c>
      <c r="N146" s="13">
        <v>0.016</v>
      </c>
      <c r="O146" s="13"/>
      <c r="P146" s="13"/>
      <c r="Q146" s="13">
        <v>0.28</v>
      </c>
      <c r="R146" s="13">
        <v>4.2</v>
      </c>
      <c r="S146" s="13">
        <v>17.4</v>
      </c>
      <c r="T146" s="13">
        <v>3.8</v>
      </c>
      <c r="U146" s="27">
        <v>0.4</v>
      </c>
    </row>
    <row r="147" spans="2:21" ht="13.5" customHeight="1">
      <c r="B147" s="118"/>
      <c r="C147" s="119"/>
      <c r="D147" s="120"/>
      <c r="E147" s="91" t="s">
        <v>24</v>
      </c>
      <c r="F147" s="92"/>
      <c r="G147" s="93" t="s">
        <v>32</v>
      </c>
      <c r="H147" s="94"/>
      <c r="I147" s="12">
        <v>30</v>
      </c>
      <c r="J147" s="13">
        <v>1.653</v>
      </c>
      <c r="K147" s="13">
        <v>0.3</v>
      </c>
      <c r="L147" s="13">
        <v>9.624</v>
      </c>
      <c r="M147" s="14">
        <v>57</v>
      </c>
      <c r="N147" s="13">
        <v>0.024</v>
      </c>
      <c r="O147" s="13"/>
      <c r="P147" s="13"/>
      <c r="Q147" s="13">
        <v>0.5</v>
      </c>
      <c r="R147" s="13">
        <v>6.3</v>
      </c>
      <c r="S147" s="13">
        <v>26.1</v>
      </c>
      <c r="T147" s="13">
        <v>5.7</v>
      </c>
      <c r="U147" s="27">
        <v>0.6</v>
      </c>
    </row>
    <row r="148" spans="2:21" ht="13.5" customHeight="1">
      <c r="B148" s="136" t="s">
        <v>40</v>
      </c>
      <c r="C148" s="97" t="s">
        <v>21</v>
      </c>
      <c r="D148" s="97"/>
      <c r="E148" s="98"/>
      <c r="F148" s="95" t="s">
        <v>23</v>
      </c>
      <c r="G148" s="96"/>
      <c r="H148" s="96"/>
      <c r="I148" s="24">
        <f>I122+I124+I126+I128+I130+I120</f>
        <v>500</v>
      </c>
      <c r="J148" s="25">
        <f>J122+J124+J126+J128+J130+J120</f>
        <v>14.855</v>
      </c>
      <c r="K148" s="25">
        <f aca="true" t="shared" si="12" ref="K148:U148">K122+K124+K126+K128+K130+K120</f>
        <v>15.105999999999998</v>
      </c>
      <c r="L148" s="25">
        <f t="shared" si="12"/>
        <v>81.64999999999999</v>
      </c>
      <c r="M148" s="25">
        <f t="shared" si="12"/>
        <v>470.97999999999996</v>
      </c>
      <c r="N148" s="25">
        <f t="shared" si="12"/>
        <v>0.259</v>
      </c>
      <c r="O148" s="25">
        <f t="shared" si="12"/>
        <v>30.294999999999998</v>
      </c>
      <c r="P148" s="25">
        <f t="shared" si="12"/>
        <v>0.026</v>
      </c>
      <c r="Q148" s="25">
        <f t="shared" si="12"/>
        <v>1.98</v>
      </c>
      <c r="R148" s="25">
        <f t="shared" si="12"/>
        <v>74.53</v>
      </c>
      <c r="S148" s="25">
        <f t="shared" si="12"/>
        <v>156.17000000000002</v>
      </c>
      <c r="T148" s="25">
        <f t="shared" si="12"/>
        <v>82.547</v>
      </c>
      <c r="U148" s="25">
        <f t="shared" si="12"/>
        <v>95.08700000000002</v>
      </c>
    </row>
    <row r="149" spans="2:21" ht="13.5" customHeight="1">
      <c r="B149" s="137"/>
      <c r="C149" s="99"/>
      <c r="D149" s="100"/>
      <c r="E149" s="101"/>
      <c r="F149" s="95" t="s">
        <v>24</v>
      </c>
      <c r="G149" s="96"/>
      <c r="H149" s="96"/>
      <c r="I149" s="24">
        <f>I123+I125+I127+I129+I131+I121</f>
        <v>560</v>
      </c>
      <c r="J149" s="25">
        <f aca="true" t="shared" si="13" ref="J149:U149">J123+J125+J127+J129+J131+J121</f>
        <v>18.375</v>
      </c>
      <c r="K149" s="25">
        <f t="shared" si="13"/>
        <v>18.538</v>
      </c>
      <c r="L149" s="25">
        <f t="shared" si="13"/>
        <v>91.14299999999999</v>
      </c>
      <c r="M149" s="25">
        <f t="shared" si="13"/>
        <v>529.129</v>
      </c>
      <c r="N149" s="25">
        <f t="shared" si="13"/>
        <v>0.31100000000000005</v>
      </c>
      <c r="O149" s="25">
        <f t="shared" si="13"/>
        <v>35.47</v>
      </c>
      <c r="P149" s="25">
        <f t="shared" si="13"/>
        <v>0.031</v>
      </c>
      <c r="Q149" s="25">
        <f t="shared" si="13"/>
        <v>3.267</v>
      </c>
      <c r="R149" s="25">
        <f t="shared" si="13"/>
        <v>84.842</v>
      </c>
      <c r="S149" s="25">
        <f t="shared" si="13"/>
        <v>182.952</v>
      </c>
      <c r="T149" s="25">
        <f t="shared" si="13"/>
        <v>97.678</v>
      </c>
      <c r="U149" s="25">
        <f t="shared" si="13"/>
        <v>95.607</v>
      </c>
    </row>
    <row r="150" spans="2:21" ht="13.5" customHeight="1">
      <c r="B150" s="137"/>
      <c r="C150" s="97" t="s">
        <v>33</v>
      </c>
      <c r="D150" s="97"/>
      <c r="E150" s="98"/>
      <c r="F150" s="95" t="s">
        <v>23</v>
      </c>
      <c r="G150" s="96"/>
      <c r="H150" s="96"/>
      <c r="I150" s="24">
        <f>I134+I136+I138+I140+I142+I144+I146</f>
        <v>730</v>
      </c>
      <c r="J150" s="25">
        <f>J134+J136+J138+J140+J142+J144+J146</f>
        <v>25.362</v>
      </c>
      <c r="K150" s="25">
        <f aca="true" t="shared" si="14" ref="K150:U150">K134+K136+K138+K140+K142+K144+K146</f>
        <v>22.496</v>
      </c>
      <c r="L150" s="25">
        <f t="shared" si="14"/>
        <v>96.91999999999999</v>
      </c>
      <c r="M150" s="25">
        <f t="shared" si="14"/>
        <v>707.4300000000001</v>
      </c>
      <c r="N150" s="25">
        <f t="shared" si="14"/>
        <v>0.45400000000000007</v>
      </c>
      <c r="O150" s="25">
        <f t="shared" si="14"/>
        <v>230.118</v>
      </c>
      <c r="P150" s="25">
        <f t="shared" si="14"/>
        <v>0.204</v>
      </c>
      <c r="Q150" s="25">
        <f t="shared" si="14"/>
        <v>3.237</v>
      </c>
      <c r="R150" s="25">
        <f t="shared" si="14"/>
        <v>117.11900000000001</v>
      </c>
      <c r="S150" s="25">
        <f t="shared" si="14"/>
        <v>317.249</v>
      </c>
      <c r="T150" s="25">
        <f t="shared" si="14"/>
        <v>54.059999999999995</v>
      </c>
      <c r="U150" s="25">
        <f t="shared" si="14"/>
        <v>47.574000000000005</v>
      </c>
    </row>
    <row r="151" spans="2:21" ht="13.5" customHeight="1">
      <c r="B151" s="138"/>
      <c r="C151" s="99"/>
      <c r="D151" s="100"/>
      <c r="E151" s="101"/>
      <c r="F151" s="95" t="s">
        <v>24</v>
      </c>
      <c r="G151" s="96"/>
      <c r="H151" s="96"/>
      <c r="I151" s="24">
        <f>I135+I137+I139+I141+I143+I145+I147</f>
        <v>880</v>
      </c>
      <c r="J151" s="25">
        <f aca="true" t="shared" si="15" ref="J151:U151">J135+J137+J139+J141+J143+J145+J147</f>
        <v>31.834</v>
      </c>
      <c r="K151" s="25">
        <f t="shared" si="15"/>
        <v>29.656000000000002</v>
      </c>
      <c r="L151" s="25">
        <f t="shared" si="15"/>
        <v>122.16799999999998</v>
      </c>
      <c r="M151" s="25">
        <f t="shared" si="15"/>
        <v>897.788</v>
      </c>
      <c r="N151" s="25">
        <f t="shared" si="15"/>
        <v>0.5880000000000001</v>
      </c>
      <c r="O151" s="25">
        <f t="shared" si="15"/>
        <v>237.516</v>
      </c>
      <c r="P151" s="25">
        <f t="shared" si="15"/>
        <v>0.257</v>
      </c>
      <c r="Q151" s="25">
        <f t="shared" si="15"/>
        <v>5.182</v>
      </c>
      <c r="R151" s="25">
        <f t="shared" si="15"/>
        <v>147.90200000000002</v>
      </c>
      <c r="S151" s="25">
        <f t="shared" si="15"/>
        <v>391.96500000000003</v>
      </c>
      <c r="T151" s="25">
        <f t="shared" si="15"/>
        <v>71.534</v>
      </c>
      <c r="U151" s="25">
        <f t="shared" si="15"/>
        <v>40.00700000000001</v>
      </c>
    </row>
    <row r="152" spans="2:6" s="4" customFormat="1" ht="13.5" customHeight="1">
      <c r="B152" s="9" t="s">
        <v>41</v>
      </c>
      <c r="C152" s="6"/>
      <c r="D152" s="6"/>
      <c r="E152" s="7"/>
      <c r="F152" s="7"/>
    </row>
    <row r="153" spans="2:21" ht="13.5" customHeight="1">
      <c r="B153" s="68" t="s">
        <v>0</v>
      </c>
      <c r="C153" s="68"/>
      <c r="D153" s="68"/>
      <c r="E153" s="69"/>
      <c r="F153" s="69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</row>
    <row r="154" spans="2:21" ht="13.5" customHeight="1">
      <c r="B154" s="76" t="s">
        <v>1</v>
      </c>
      <c r="C154" s="76"/>
      <c r="D154" s="76"/>
      <c r="E154" s="77"/>
      <c r="F154" s="77"/>
      <c r="G154" s="82" t="s">
        <v>2</v>
      </c>
      <c r="H154" s="82"/>
      <c r="I154" s="82" t="s">
        <v>3</v>
      </c>
      <c r="J154" s="71" t="s">
        <v>4</v>
      </c>
      <c r="K154" s="71"/>
      <c r="L154" s="71"/>
      <c r="M154" s="74" t="s">
        <v>5</v>
      </c>
      <c r="N154" s="71" t="s">
        <v>6</v>
      </c>
      <c r="O154" s="71"/>
      <c r="P154" s="71"/>
      <c r="Q154" s="71"/>
      <c r="R154" s="71" t="s">
        <v>7</v>
      </c>
      <c r="S154" s="71"/>
      <c r="T154" s="71"/>
      <c r="U154" s="71"/>
    </row>
    <row r="155" spans="2:21" ht="13.5" customHeight="1">
      <c r="B155" s="78"/>
      <c r="C155" s="79"/>
      <c r="D155" s="79"/>
      <c r="E155" s="80"/>
      <c r="F155" s="81"/>
      <c r="G155" s="75"/>
      <c r="H155" s="83"/>
      <c r="I155" s="139"/>
      <c r="J155" s="11" t="s">
        <v>8</v>
      </c>
      <c r="K155" s="11" t="s">
        <v>9</v>
      </c>
      <c r="L155" s="11" t="s">
        <v>10</v>
      </c>
      <c r="M155" s="75"/>
      <c r="N155" s="11" t="s">
        <v>11</v>
      </c>
      <c r="O155" s="11" t="s">
        <v>12</v>
      </c>
      <c r="P155" s="11" t="s">
        <v>13</v>
      </c>
      <c r="Q155" s="11" t="s">
        <v>14</v>
      </c>
      <c r="R155" s="11" t="s">
        <v>15</v>
      </c>
      <c r="S155" s="11" t="s">
        <v>16</v>
      </c>
      <c r="T155" s="11" t="s">
        <v>17</v>
      </c>
      <c r="U155" s="11" t="s">
        <v>18</v>
      </c>
    </row>
    <row r="156" spans="1:21" s="3" customFormat="1" ht="13.5" customHeight="1">
      <c r="A156" s="6"/>
      <c r="B156" s="110" t="s">
        <v>77</v>
      </c>
      <c r="C156" s="110"/>
      <c r="D156" s="110"/>
      <c r="E156" s="110"/>
      <c r="F156" s="113" t="s">
        <v>20</v>
      </c>
      <c r="G156" s="113"/>
      <c r="H156" s="113"/>
      <c r="I156" s="148" t="s">
        <v>21</v>
      </c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</row>
    <row r="157" spans="1:21" s="3" customFormat="1" ht="13.5" customHeight="1">
      <c r="A157" s="6"/>
      <c r="B157" s="111"/>
      <c r="C157" s="112"/>
      <c r="D157" s="112"/>
      <c r="E157" s="112"/>
      <c r="F157" s="114"/>
      <c r="G157" s="115"/>
      <c r="H157" s="115"/>
      <c r="I157" s="149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50"/>
    </row>
    <row r="158" spans="2:21" ht="13.5" customHeight="1">
      <c r="B158" s="140" t="s">
        <v>78</v>
      </c>
      <c r="C158" s="141"/>
      <c r="D158" s="142"/>
      <c r="E158" s="72" t="s">
        <v>23</v>
      </c>
      <c r="F158" s="72"/>
      <c r="G158" s="116">
        <v>24</v>
      </c>
      <c r="H158" s="116"/>
      <c r="I158" s="15">
        <v>150</v>
      </c>
      <c r="J158" s="13">
        <v>0.6</v>
      </c>
      <c r="K158" s="13"/>
      <c r="L158" s="13">
        <v>14.7</v>
      </c>
      <c r="M158" s="14">
        <v>60</v>
      </c>
      <c r="N158" s="13"/>
      <c r="O158" s="13"/>
      <c r="P158" s="13"/>
      <c r="Q158" s="13"/>
      <c r="R158" s="13"/>
      <c r="S158" s="13"/>
      <c r="T158" s="13"/>
      <c r="U158" s="27"/>
    </row>
    <row r="159" spans="2:21" ht="10.5" customHeight="1">
      <c r="B159" s="118"/>
      <c r="C159" s="119"/>
      <c r="D159" s="120"/>
      <c r="E159" s="72" t="s">
        <v>24</v>
      </c>
      <c r="F159" s="72"/>
      <c r="G159" s="116">
        <v>24</v>
      </c>
      <c r="H159" s="116"/>
      <c r="I159" s="15">
        <v>150</v>
      </c>
      <c r="J159" s="13">
        <v>0.6</v>
      </c>
      <c r="K159" s="13"/>
      <c r="L159" s="13">
        <v>14.7</v>
      </c>
      <c r="M159" s="14">
        <v>60</v>
      </c>
      <c r="N159" s="13"/>
      <c r="O159" s="13"/>
      <c r="P159" s="13"/>
      <c r="Q159" s="13"/>
      <c r="R159" s="13"/>
      <c r="S159" s="13"/>
      <c r="T159" s="13"/>
      <c r="U159" s="27"/>
    </row>
    <row r="160" spans="2:21" ht="13.5" customHeight="1">
      <c r="B160" s="117" t="s">
        <v>79</v>
      </c>
      <c r="C160" s="117"/>
      <c r="D160" s="117"/>
      <c r="E160" s="72" t="s">
        <v>23</v>
      </c>
      <c r="F160" s="72"/>
      <c r="G160" s="90">
        <v>114</v>
      </c>
      <c r="H160" s="90"/>
      <c r="I160" s="15">
        <v>160</v>
      </c>
      <c r="J160" s="13">
        <v>11.586</v>
      </c>
      <c r="K160" s="13">
        <v>14.844</v>
      </c>
      <c r="L160" s="13">
        <v>29.73</v>
      </c>
      <c r="M160" s="14">
        <v>259</v>
      </c>
      <c r="N160" s="13">
        <v>0.019</v>
      </c>
      <c r="O160" s="13"/>
      <c r="P160" s="13">
        <v>0.02</v>
      </c>
      <c r="Q160" s="13">
        <v>0.293</v>
      </c>
      <c r="R160" s="13">
        <v>6.919</v>
      </c>
      <c r="S160" s="13">
        <v>23.407</v>
      </c>
      <c r="T160" s="13">
        <v>5.001</v>
      </c>
      <c r="U160" s="27">
        <v>0.452</v>
      </c>
    </row>
    <row r="161" spans="2:21" ht="42.75" customHeight="1">
      <c r="B161" s="118"/>
      <c r="C161" s="119"/>
      <c r="D161" s="120"/>
      <c r="E161" s="72" t="s">
        <v>24</v>
      </c>
      <c r="F161" s="72"/>
      <c r="G161" s="88" t="s">
        <v>80</v>
      </c>
      <c r="H161" s="88"/>
      <c r="I161" s="15">
        <v>210</v>
      </c>
      <c r="J161" s="13">
        <v>12.76</v>
      </c>
      <c r="K161" s="13">
        <v>17.584</v>
      </c>
      <c r="L161" s="13">
        <v>37.963</v>
      </c>
      <c r="M161" s="14">
        <v>297.077</v>
      </c>
      <c r="N161" s="13">
        <v>0.025</v>
      </c>
      <c r="O161" s="13"/>
      <c r="P161" s="13">
        <v>0.02</v>
      </c>
      <c r="Q161" s="13">
        <v>0.352</v>
      </c>
      <c r="R161" s="13">
        <v>8.792</v>
      </c>
      <c r="S161" s="13">
        <v>30.786</v>
      </c>
      <c r="T161" s="13">
        <v>6.618</v>
      </c>
      <c r="U161" s="27">
        <v>0.594</v>
      </c>
    </row>
    <row r="162" spans="2:21" ht="13.5" customHeight="1">
      <c r="B162" s="117" t="s">
        <v>81</v>
      </c>
      <c r="C162" s="117"/>
      <c r="D162" s="117"/>
      <c r="E162" s="72" t="s">
        <v>23</v>
      </c>
      <c r="F162" s="72"/>
      <c r="G162" s="116">
        <v>629</v>
      </c>
      <c r="H162" s="116"/>
      <c r="I162" s="15">
        <v>187</v>
      </c>
      <c r="J162" s="13">
        <v>0.243</v>
      </c>
      <c r="K162" s="13">
        <v>0.046</v>
      </c>
      <c r="L162" s="13">
        <v>13.761</v>
      </c>
      <c r="M162" s="14">
        <v>53.71</v>
      </c>
      <c r="N162" s="13">
        <v>0.003</v>
      </c>
      <c r="O162" s="13">
        <v>2.801</v>
      </c>
      <c r="P162" s="13"/>
      <c r="Q162" s="13"/>
      <c r="R162" s="13">
        <v>3.111</v>
      </c>
      <c r="S162" s="13">
        <v>1.54</v>
      </c>
      <c r="T162" s="13">
        <v>0.84</v>
      </c>
      <c r="U162" s="27">
        <v>0.09</v>
      </c>
    </row>
    <row r="163" spans="2:21" ht="27.75" customHeight="1">
      <c r="B163" s="118"/>
      <c r="C163" s="119"/>
      <c r="D163" s="120"/>
      <c r="E163" s="72" t="s">
        <v>24</v>
      </c>
      <c r="F163" s="72"/>
      <c r="G163" s="116">
        <v>629</v>
      </c>
      <c r="H163" s="116"/>
      <c r="I163" s="15">
        <v>187</v>
      </c>
      <c r="J163" s="13">
        <v>0.243</v>
      </c>
      <c r="K163" s="13">
        <v>0.046</v>
      </c>
      <c r="L163" s="13">
        <v>13.761</v>
      </c>
      <c r="M163" s="14">
        <v>53.71</v>
      </c>
      <c r="N163" s="13">
        <v>0.003</v>
      </c>
      <c r="O163" s="13">
        <v>2.801</v>
      </c>
      <c r="P163" s="13"/>
      <c r="Q163" s="13"/>
      <c r="R163" s="13">
        <v>3.111</v>
      </c>
      <c r="S163" s="13">
        <v>1.54</v>
      </c>
      <c r="T163" s="13">
        <v>0.84</v>
      </c>
      <c r="U163" s="27">
        <v>0.09</v>
      </c>
    </row>
    <row r="164" spans="2:21" ht="13.5" customHeight="1">
      <c r="B164" s="117" t="s">
        <v>48</v>
      </c>
      <c r="C164" s="117"/>
      <c r="D164" s="117"/>
      <c r="E164" s="72" t="s">
        <v>23</v>
      </c>
      <c r="F164" s="72"/>
      <c r="G164" s="88" t="s">
        <v>49</v>
      </c>
      <c r="H164" s="88"/>
      <c r="I164" s="12">
        <v>40</v>
      </c>
      <c r="J164" s="13">
        <v>3.16</v>
      </c>
      <c r="K164" s="13">
        <v>0.4</v>
      </c>
      <c r="L164" s="13">
        <v>20.76</v>
      </c>
      <c r="M164" s="14">
        <v>98.6</v>
      </c>
      <c r="N164" s="13">
        <v>0.06</v>
      </c>
      <c r="O164" s="13"/>
      <c r="P164" s="13"/>
      <c r="Q164" s="13">
        <v>1</v>
      </c>
      <c r="R164" s="13">
        <v>10</v>
      </c>
      <c r="S164" s="13">
        <v>32.8</v>
      </c>
      <c r="T164" s="13">
        <v>13.2</v>
      </c>
      <c r="U164" s="27">
        <v>0.6</v>
      </c>
    </row>
    <row r="165" spans="2:21" ht="24" customHeight="1">
      <c r="B165" s="118"/>
      <c r="C165" s="119"/>
      <c r="D165" s="120"/>
      <c r="E165" s="72" t="s">
        <v>24</v>
      </c>
      <c r="F165" s="72"/>
      <c r="G165" s="88" t="s">
        <v>49</v>
      </c>
      <c r="H165" s="88"/>
      <c r="I165" s="12">
        <v>50</v>
      </c>
      <c r="J165" s="13">
        <v>3.95</v>
      </c>
      <c r="K165" s="13">
        <v>0.5</v>
      </c>
      <c r="L165" s="13">
        <v>25.95</v>
      </c>
      <c r="M165" s="14">
        <v>118</v>
      </c>
      <c r="N165" s="13">
        <v>0.075</v>
      </c>
      <c r="O165" s="13"/>
      <c r="P165" s="13"/>
      <c r="Q165" s="13">
        <v>1.25</v>
      </c>
      <c r="R165" s="13">
        <v>12.5</v>
      </c>
      <c r="S165" s="13">
        <v>41</v>
      </c>
      <c r="T165" s="13">
        <v>16.5</v>
      </c>
      <c r="U165" s="27">
        <v>0.75</v>
      </c>
    </row>
    <row r="166" spans="2:21" ht="13.5" customHeight="1">
      <c r="B166" s="103"/>
      <c r="C166" s="103"/>
      <c r="D166" s="103"/>
      <c r="E166" s="104"/>
      <c r="F166" s="104"/>
      <c r="G166" s="105"/>
      <c r="H166" s="105"/>
      <c r="I166" s="10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30"/>
    </row>
    <row r="167" spans="1:21" s="3" customFormat="1" ht="13.5" customHeight="1">
      <c r="A167" s="6"/>
      <c r="B167" s="110" t="s">
        <v>77</v>
      </c>
      <c r="C167" s="110"/>
      <c r="D167" s="110"/>
      <c r="E167" s="110"/>
      <c r="F167" s="113" t="s">
        <v>20</v>
      </c>
      <c r="G167" s="113"/>
      <c r="H167" s="113"/>
      <c r="I167" s="148" t="s">
        <v>33</v>
      </c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</row>
    <row r="168" spans="1:21" s="3" customFormat="1" ht="13.5" customHeight="1">
      <c r="A168" s="6"/>
      <c r="B168" s="111"/>
      <c r="C168" s="112"/>
      <c r="D168" s="112"/>
      <c r="E168" s="112"/>
      <c r="F168" s="114"/>
      <c r="G168" s="115"/>
      <c r="H168" s="115"/>
      <c r="I168" s="149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50"/>
    </row>
    <row r="169" spans="2:21" ht="13.5" customHeight="1">
      <c r="B169" s="117" t="s">
        <v>82</v>
      </c>
      <c r="C169" s="117"/>
      <c r="D169" s="117"/>
      <c r="E169" s="72" t="s">
        <v>23</v>
      </c>
      <c r="F169" s="72"/>
      <c r="G169" s="89">
        <v>62</v>
      </c>
      <c r="H169" s="89"/>
      <c r="I169" s="12">
        <v>60</v>
      </c>
      <c r="J169" s="13">
        <v>0.929</v>
      </c>
      <c r="K169" s="13">
        <v>3.003</v>
      </c>
      <c r="L169" s="13">
        <v>5.968</v>
      </c>
      <c r="M169" s="14">
        <v>53.564</v>
      </c>
      <c r="N169" s="13">
        <v>0.032</v>
      </c>
      <c r="O169" s="13">
        <v>23.95</v>
      </c>
      <c r="P169" s="13"/>
      <c r="Q169" s="13">
        <v>1.298</v>
      </c>
      <c r="R169" s="13">
        <v>24.878</v>
      </c>
      <c r="S169" s="13">
        <v>17.963</v>
      </c>
      <c r="T169" s="13">
        <v>9.848</v>
      </c>
      <c r="U169" s="27">
        <v>0.489</v>
      </c>
    </row>
    <row r="170" spans="2:21" ht="19.5" customHeight="1">
      <c r="B170" s="118"/>
      <c r="C170" s="119"/>
      <c r="D170" s="120"/>
      <c r="E170" s="72" t="s">
        <v>24</v>
      </c>
      <c r="F170" s="72"/>
      <c r="G170" s="89">
        <v>62</v>
      </c>
      <c r="H170" s="89"/>
      <c r="I170" s="15">
        <v>100</v>
      </c>
      <c r="J170" s="13">
        <v>1.55</v>
      </c>
      <c r="K170" s="13">
        <v>5.005</v>
      </c>
      <c r="L170" s="13">
        <v>9.951</v>
      </c>
      <c r="M170" s="14">
        <v>89.292</v>
      </c>
      <c r="N170" s="13">
        <v>0.053</v>
      </c>
      <c r="O170" s="13">
        <v>39.95</v>
      </c>
      <c r="P170" s="13"/>
      <c r="Q170" s="13">
        <v>2.163</v>
      </c>
      <c r="R170" s="13">
        <v>41.494</v>
      </c>
      <c r="S170" s="13">
        <v>29.959</v>
      </c>
      <c r="T170" s="13">
        <v>16.424</v>
      </c>
      <c r="U170" s="27">
        <v>0.816</v>
      </c>
    </row>
    <row r="171" spans="2:21" ht="13.5" customHeight="1">
      <c r="B171" s="117" t="s">
        <v>83</v>
      </c>
      <c r="C171" s="117"/>
      <c r="D171" s="117"/>
      <c r="E171" s="72" t="s">
        <v>23</v>
      </c>
      <c r="F171" s="72"/>
      <c r="G171" s="90">
        <v>42</v>
      </c>
      <c r="H171" s="90"/>
      <c r="I171" s="15">
        <v>210</v>
      </c>
      <c r="J171" s="13">
        <v>2.288</v>
      </c>
      <c r="K171" s="13">
        <v>5.588</v>
      </c>
      <c r="L171" s="13">
        <v>16.298</v>
      </c>
      <c r="M171" s="14">
        <v>116.572</v>
      </c>
      <c r="N171" s="13">
        <v>0.085</v>
      </c>
      <c r="O171" s="13">
        <v>12.85</v>
      </c>
      <c r="P171" s="13">
        <v>0.006</v>
      </c>
      <c r="Q171" s="13">
        <v>1.771</v>
      </c>
      <c r="R171" s="13">
        <v>24.28</v>
      </c>
      <c r="S171" s="13">
        <v>54</v>
      </c>
      <c r="T171" s="13">
        <v>19.24</v>
      </c>
      <c r="U171" s="27">
        <v>0.808</v>
      </c>
    </row>
    <row r="172" spans="2:21" ht="21.75" customHeight="1">
      <c r="B172" s="118"/>
      <c r="C172" s="119"/>
      <c r="D172" s="120"/>
      <c r="E172" s="72" t="s">
        <v>24</v>
      </c>
      <c r="F172" s="72"/>
      <c r="G172" s="90">
        <v>42</v>
      </c>
      <c r="H172" s="90"/>
      <c r="I172" s="15">
        <v>260</v>
      </c>
      <c r="J172" s="13">
        <v>2.785</v>
      </c>
      <c r="K172" s="13">
        <v>6.61</v>
      </c>
      <c r="L172" s="13">
        <v>20.3</v>
      </c>
      <c r="M172" s="14">
        <v>142.815</v>
      </c>
      <c r="N172" s="13">
        <v>0.106</v>
      </c>
      <c r="O172" s="13">
        <v>16.05</v>
      </c>
      <c r="P172" s="13">
        <v>0.006</v>
      </c>
      <c r="Q172" s="13">
        <v>2.211</v>
      </c>
      <c r="R172" s="13">
        <v>28.1</v>
      </c>
      <c r="S172" s="13">
        <v>65.95</v>
      </c>
      <c r="T172" s="13">
        <v>23.8</v>
      </c>
      <c r="U172" s="27">
        <v>1.007</v>
      </c>
    </row>
    <row r="173" spans="2:21" ht="13.5" customHeight="1">
      <c r="B173" s="117" t="s">
        <v>84</v>
      </c>
      <c r="C173" s="117"/>
      <c r="D173" s="117"/>
      <c r="E173" s="72" t="s">
        <v>23</v>
      </c>
      <c r="F173" s="72"/>
      <c r="G173" s="89">
        <v>520</v>
      </c>
      <c r="H173" s="89"/>
      <c r="I173" s="12">
        <v>90</v>
      </c>
      <c r="J173" s="13">
        <v>11.648</v>
      </c>
      <c r="K173" s="13">
        <v>8.565</v>
      </c>
      <c r="L173" s="13">
        <v>2.097</v>
      </c>
      <c r="M173" s="14">
        <v>169.992</v>
      </c>
      <c r="N173" s="13">
        <v>0.006</v>
      </c>
      <c r="O173" s="13">
        <v>0.96</v>
      </c>
      <c r="P173" s="13">
        <v>0.003</v>
      </c>
      <c r="Q173" s="13">
        <v>1.306</v>
      </c>
      <c r="R173" s="13">
        <v>2.764</v>
      </c>
      <c r="S173" s="13">
        <v>5.192</v>
      </c>
      <c r="T173" s="13">
        <v>2.472</v>
      </c>
      <c r="U173" s="27">
        <v>36.838</v>
      </c>
    </row>
    <row r="174" spans="2:21" ht="21.75" customHeight="1">
      <c r="B174" s="118"/>
      <c r="C174" s="119"/>
      <c r="D174" s="120"/>
      <c r="E174" s="72" t="s">
        <v>24</v>
      </c>
      <c r="F174" s="72"/>
      <c r="G174" s="89">
        <v>520</v>
      </c>
      <c r="H174" s="89"/>
      <c r="I174" s="15">
        <v>100</v>
      </c>
      <c r="J174" s="13">
        <v>12.895</v>
      </c>
      <c r="K174" s="13">
        <v>9.188</v>
      </c>
      <c r="L174" s="13">
        <v>5.094</v>
      </c>
      <c r="M174" s="14">
        <v>207.5</v>
      </c>
      <c r="N174" s="13">
        <v>0.004</v>
      </c>
      <c r="O174" s="13">
        <v>0.72</v>
      </c>
      <c r="P174" s="13">
        <v>0.002</v>
      </c>
      <c r="Q174" s="13">
        <v>1.798</v>
      </c>
      <c r="R174" s="13">
        <v>2.073</v>
      </c>
      <c r="S174" s="13">
        <v>3.894</v>
      </c>
      <c r="T174" s="13">
        <v>1.854</v>
      </c>
      <c r="U174" s="27">
        <v>27.628</v>
      </c>
    </row>
    <row r="175" spans="2:21" ht="13.5" customHeight="1">
      <c r="B175" s="117" t="s">
        <v>85</v>
      </c>
      <c r="C175" s="117"/>
      <c r="D175" s="117"/>
      <c r="E175" s="72" t="s">
        <v>23</v>
      </c>
      <c r="F175" s="72"/>
      <c r="G175" s="89">
        <v>251</v>
      </c>
      <c r="H175" s="89"/>
      <c r="I175" s="15">
        <v>150</v>
      </c>
      <c r="J175" s="13">
        <v>3.675</v>
      </c>
      <c r="K175" s="13">
        <v>11.419</v>
      </c>
      <c r="L175" s="13">
        <v>35.22</v>
      </c>
      <c r="M175" s="14">
        <v>250.013</v>
      </c>
      <c r="N175" s="13">
        <v>0.215</v>
      </c>
      <c r="O175" s="13">
        <v>35.625</v>
      </c>
      <c r="P175" s="13"/>
      <c r="Q175" s="13">
        <v>4.787</v>
      </c>
      <c r="R175" s="13">
        <v>23.4</v>
      </c>
      <c r="S175" s="13">
        <v>108.525</v>
      </c>
      <c r="T175" s="13">
        <v>43.575</v>
      </c>
      <c r="U175" s="27">
        <v>1.622</v>
      </c>
    </row>
    <row r="176" spans="2:21" ht="22.5" customHeight="1">
      <c r="B176" s="118"/>
      <c r="C176" s="119"/>
      <c r="D176" s="120"/>
      <c r="E176" s="72" t="s">
        <v>24</v>
      </c>
      <c r="F176" s="72"/>
      <c r="G176" s="89">
        <v>251</v>
      </c>
      <c r="H176" s="89"/>
      <c r="I176" s="15">
        <v>180</v>
      </c>
      <c r="J176" s="13">
        <v>4.41</v>
      </c>
      <c r="K176" s="13">
        <v>13.703</v>
      </c>
      <c r="L176" s="13">
        <v>42.264</v>
      </c>
      <c r="M176" s="14">
        <v>300.015</v>
      </c>
      <c r="N176" s="13">
        <v>0.258</v>
      </c>
      <c r="O176" s="13">
        <v>42.75</v>
      </c>
      <c r="P176" s="13"/>
      <c r="Q176" s="13">
        <v>5.745</v>
      </c>
      <c r="R176" s="13">
        <v>28.08</v>
      </c>
      <c r="S176" s="13">
        <v>130.23</v>
      </c>
      <c r="T176" s="13">
        <v>52.29</v>
      </c>
      <c r="U176" s="27">
        <v>1.946</v>
      </c>
    </row>
    <row r="177" spans="2:21" ht="13.5" customHeight="1">
      <c r="B177" s="117" t="s">
        <v>86</v>
      </c>
      <c r="C177" s="117"/>
      <c r="D177" s="117"/>
      <c r="E177" s="72" t="s">
        <v>23</v>
      </c>
      <c r="F177" s="72"/>
      <c r="G177" s="90">
        <v>283</v>
      </c>
      <c r="H177" s="90"/>
      <c r="I177" s="15">
        <v>180</v>
      </c>
      <c r="J177" s="13">
        <v>0.878</v>
      </c>
      <c r="K177" s="13"/>
      <c r="L177" s="13">
        <v>32.139</v>
      </c>
      <c r="M177" s="14">
        <v>126.104</v>
      </c>
      <c r="N177" s="13">
        <v>0.005</v>
      </c>
      <c r="O177" s="13">
        <v>0.549</v>
      </c>
      <c r="P177" s="13"/>
      <c r="Q177" s="13"/>
      <c r="R177" s="13">
        <v>30.74</v>
      </c>
      <c r="S177" s="13">
        <v>21.137</v>
      </c>
      <c r="T177" s="13">
        <v>16.47</v>
      </c>
      <c r="U177" s="27">
        <v>4.158</v>
      </c>
    </row>
    <row r="178" spans="2:21" ht="15.75" customHeight="1">
      <c r="B178" s="118"/>
      <c r="C178" s="119"/>
      <c r="D178" s="120"/>
      <c r="E178" s="72" t="s">
        <v>24</v>
      </c>
      <c r="F178" s="72"/>
      <c r="G178" s="90">
        <v>283</v>
      </c>
      <c r="H178" s="90"/>
      <c r="I178" s="15">
        <v>180</v>
      </c>
      <c r="J178" s="13">
        <v>0.878</v>
      </c>
      <c r="K178" s="13"/>
      <c r="L178" s="13">
        <v>32.139</v>
      </c>
      <c r="M178" s="14">
        <v>126.104</v>
      </c>
      <c r="N178" s="13">
        <v>0.005</v>
      </c>
      <c r="O178" s="13">
        <v>0.549</v>
      </c>
      <c r="P178" s="13"/>
      <c r="Q178" s="13"/>
      <c r="R178" s="13">
        <v>30.74</v>
      </c>
      <c r="S178" s="13">
        <v>21.137</v>
      </c>
      <c r="T178" s="13">
        <v>16.47</v>
      </c>
      <c r="U178" s="27">
        <v>4.158</v>
      </c>
    </row>
    <row r="179" spans="2:21" ht="13.5" customHeight="1">
      <c r="B179" s="140" t="s">
        <v>29</v>
      </c>
      <c r="C179" s="141"/>
      <c r="D179" s="142"/>
      <c r="E179" s="91" t="s">
        <v>23</v>
      </c>
      <c r="F179" s="92"/>
      <c r="G179" s="93" t="s">
        <v>30</v>
      </c>
      <c r="H179" s="94"/>
      <c r="I179" s="12">
        <v>20</v>
      </c>
      <c r="J179" s="13">
        <v>1.52</v>
      </c>
      <c r="K179" s="13">
        <v>0.18</v>
      </c>
      <c r="L179" s="13">
        <v>9.94</v>
      </c>
      <c r="M179" s="14">
        <v>45.2</v>
      </c>
      <c r="N179" s="13">
        <v>0.022</v>
      </c>
      <c r="O179" s="13"/>
      <c r="P179" s="13"/>
      <c r="Q179" s="13">
        <v>0.28</v>
      </c>
      <c r="R179" s="13">
        <v>4</v>
      </c>
      <c r="S179" s="13">
        <v>13</v>
      </c>
      <c r="T179" s="13">
        <v>2.8</v>
      </c>
      <c r="U179" s="27">
        <v>0.18</v>
      </c>
    </row>
    <row r="180" spans="2:21" ht="16.5" customHeight="1">
      <c r="B180" s="118"/>
      <c r="C180" s="119"/>
      <c r="D180" s="120"/>
      <c r="E180" s="91" t="s">
        <v>24</v>
      </c>
      <c r="F180" s="92"/>
      <c r="G180" s="93" t="s">
        <v>30</v>
      </c>
      <c r="H180" s="94"/>
      <c r="I180" s="12">
        <v>30</v>
      </c>
      <c r="J180" s="13">
        <v>2.28</v>
      </c>
      <c r="K180" s="13">
        <v>0.27</v>
      </c>
      <c r="L180" s="13">
        <v>14.91</v>
      </c>
      <c r="M180" s="14">
        <v>67.8</v>
      </c>
      <c r="N180" s="13">
        <v>0.033</v>
      </c>
      <c r="O180" s="13"/>
      <c r="P180" s="13"/>
      <c r="Q180" s="13">
        <v>0.5</v>
      </c>
      <c r="R180" s="13">
        <v>6</v>
      </c>
      <c r="S180" s="13">
        <v>19.5</v>
      </c>
      <c r="T180" s="13">
        <v>4.2</v>
      </c>
      <c r="U180" s="27">
        <v>0.27</v>
      </c>
    </row>
    <row r="181" spans="2:21" ht="13.5" customHeight="1">
      <c r="B181" s="140" t="s">
        <v>31</v>
      </c>
      <c r="C181" s="141"/>
      <c r="D181" s="142"/>
      <c r="E181" s="91" t="s">
        <v>23</v>
      </c>
      <c r="F181" s="92"/>
      <c r="G181" s="93" t="s">
        <v>32</v>
      </c>
      <c r="H181" s="94"/>
      <c r="I181" s="12">
        <v>20</v>
      </c>
      <c r="J181" s="13">
        <v>1.102</v>
      </c>
      <c r="K181" s="13">
        <v>0.2</v>
      </c>
      <c r="L181" s="13">
        <v>6.416</v>
      </c>
      <c r="M181" s="14">
        <v>38</v>
      </c>
      <c r="N181" s="13">
        <v>0.016</v>
      </c>
      <c r="O181" s="13"/>
      <c r="P181" s="13"/>
      <c r="Q181" s="13">
        <v>0.28</v>
      </c>
      <c r="R181" s="13">
        <v>4.2</v>
      </c>
      <c r="S181" s="13">
        <v>17.4</v>
      </c>
      <c r="T181" s="13">
        <v>3.8</v>
      </c>
      <c r="U181" s="27">
        <v>0.4</v>
      </c>
    </row>
    <row r="182" spans="2:21" ht="15.75" customHeight="1">
      <c r="B182" s="118"/>
      <c r="C182" s="119"/>
      <c r="D182" s="120"/>
      <c r="E182" s="91" t="s">
        <v>24</v>
      </c>
      <c r="F182" s="92"/>
      <c r="G182" s="93" t="s">
        <v>32</v>
      </c>
      <c r="H182" s="94"/>
      <c r="I182" s="12">
        <v>30</v>
      </c>
      <c r="J182" s="13">
        <v>1.653</v>
      </c>
      <c r="K182" s="13">
        <v>0.3</v>
      </c>
      <c r="L182" s="13">
        <v>9.624</v>
      </c>
      <c r="M182" s="14">
        <v>57</v>
      </c>
      <c r="N182" s="13">
        <v>0.024</v>
      </c>
      <c r="O182" s="13"/>
      <c r="P182" s="13"/>
      <c r="Q182" s="13">
        <v>0.5</v>
      </c>
      <c r="R182" s="13">
        <v>6.3</v>
      </c>
      <c r="S182" s="13">
        <v>26.1</v>
      </c>
      <c r="T182" s="13">
        <v>5.7</v>
      </c>
      <c r="U182" s="27">
        <v>0.6</v>
      </c>
    </row>
    <row r="183" spans="2:21" ht="13.5" customHeight="1">
      <c r="B183" s="136" t="s">
        <v>40</v>
      </c>
      <c r="C183" s="97" t="s">
        <v>21</v>
      </c>
      <c r="D183" s="97"/>
      <c r="E183" s="98"/>
      <c r="F183" s="95" t="s">
        <v>23</v>
      </c>
      <c r="G183" s="96"/>
      <c r="H183" s="96"/>
      <c r="I183" s="24">
        <f>I158+I160+I162+I164</f>
        <v>537</v>
      </c>
      <c r="J183" s="35">
        <f>J158+J160+J162+J164</f>
        <v>15.589</v>
      </c>
      <c r="K183" s="35">
        <f aca="true" t="shared" si="16" ref="K183:U183">K158+K160+K162+K164</f>
        <v>15.29</v>
      </c>
      <c r="L183" s="35">
        <f t="shared" si="16"/>
        <v>78.95100000000001</v>
      </c>
      <c r="M183" s="35">
        <f t="shared" si="16"/>
        <v>471.30999999999995</v>
      </c>
      <c r="N183" s="35">
        <f t="shared" si="16"/>
        <v>0.08199999999999999</v>
      </c>
      <c r="O183" s="35">
        <f t="shared" si="16"/>
        <v>2.801</v>
      </c>
      <c r="P183" s="35">
        <f t="shared" si="16"/>
        <v>0.02</v>
      </c>
      <c r="Q183" s="35">
        <f t="shared" si="16"/>
        <v>1.293</v>
      </c>
      <c r="R183" s="35">
        <f t="shared" si="16"/>
        <v>20.03</v>
      </c>
      <c r="S183" s="35">
        <f t="shared" si="16"/>
        <v>57.747</v>
      </c>
      <c r="T183" s="35">
        <f t="shared" si="16"/>
        <v>19.041</v>
      </c>
      <c r="U183" s="35">
        <f t="shared" si="16"/>
        <v>1.142</v>
      </c>
    </row>
    <row r="184" spans="2:21" ht="13.5" customHeight="1">
      <c r="B184" s="137"/>
      <c r="C184" s="99"/>
      <c r="D184" s="100"/>
      <c r="E184" s="101"/>
      <c r="F184" s="95" t="s">
        <v>24</v>
      </c>
      <c r="G184" s="96"/>
      <c r="H184" s="96"/>
      <c r="I184" s="24">
        <f>I159+I161+I163+I165</f>
        <v>597</v>
      </c>
      <c r="J184" s="35">
        <f aca="true" t="shared" si="17" ref="J184:U184">J159+J161+J163+J165</f>
        <v>17.553</v>
      </c>
      <c r="K184" s="35">
        <f t="shared" si="17"/>
        <v>18.13</v>
      </c>
      <c r="L184" s="35">
        <f t="shared" si="17"/>
        <v>92.374</v>
      </c>
      <c r="M184" s="35">
        <f t="shared" si="17"/>
        <v>528.787</v>
      </c>
      <c r="N184" s="35">
        <f t="shared" si="17"/>
        <v>0.103</v>
      </c>
      <c r="O184" s="35">
        <f t="shared" si="17"/>
        <v>2.801</v>
      </c>
      <c r="P184" s="35">
        <f t="shared" si="17"/>
        <v>0.02</v>
      </c>
      <c r="Q184" s="35">
        <f t="shared" si="17"/>
        <v>1.6019999999999999</v>
      </c>
      <c r="R184" s="35">
        <f t="shared" si="17"/>
        <v>24.403</v>
      </c>
      <c r="S184" s="35">
        <f t="shared" si="17"/>
        <v>73.326</v>
      </c>
      <c r="T184" s="35">
        <f t="shared" si="17"/>
        <v>23.958</v>
      </c>
      <c r="U184" s="35">
        <f t="shared" si="17"/>
        <v>1.434</v>
      </c>
    </row>
    <row r="185" spans="2:21" ht="13.5" customHeight="1">
      <c r="B185" s="137"/>
      <c r="C185" s="97" t="s">
        <v>33</v>
      </c>
      <c r="D185" s="97"/>
      <c r="E185" s="98"/>
      <c r="F185" s="95" t="s">
        <v>23</v>
      </c>
      <c r="G185" s="96"/>
      <c r="H185" s="96"/>
      <c r="I185" s="24">
        <f>I169+I171+I173+I175+I177+I179+I181</f>
        <v>730</v>
      </c>
      <c r="J185" s="25">
        <f aca="true" t="shared" si="18" ref="J185:U185">J169+J171+J173+J175+J177+J179+J181</f>
        <v>22.04</v>
      </c>
      <c r="K185" s="25">
        <f t="shared" si="18"/>
        <v>28.955</v>
      </c>
      <c r="L185" s="25">
        <f t="shared" si="18"/>
        <v>108.078</v>
      </c>
      <c r="M185" s="25">
        <f t="shared" si="18"/>
        <v>799.445</v>
      </c>
      <c r="N185" s="25">
        <f t="shared" si="18"/>
        <v>0.38100000000000006</v>
      </c>
      <c r="O185" s="25">
        <f t="shared" si="18"/>
        <v>73.934</v>
      </c>
      <c r="P185" s="25">
        <f t="shared" si="18"/>
        <v>0.009000000000000001</v>
      </c>
      <c r="Q185" s="25">
        <f t="shared" si="18"/>
        <v>9.721999999999998</v>
      </c>
      <c r="R185" s="25">
        <f t="shared" si="18"/>
        <v>114.262</v>
      </c>
      <c r="S185" s="25">
        <f t="shared" si="18"/>
        <v>237.217</v>
      </c>
      <c r="T185" s="25">
        <f t="shared" si="18"/>
        <v>98.205</v>
      </c>
      <c r="U185" s="25">
        <f t="shared" si="18"/>
        <v>44.495</v>
      </c>
    </row>
    <row r="186" spans="2:21" ht="13.5" customHeight="1">
      <c r="B186" s="138"/>
      <c r="C186" s="99"/>
      <c r="D186" s="100"/>
      <c r="E186" s="101"/>
      <c r="F186" s="95" t="s">
        <v>24</v>
      </c>
      <c r="G186" s="96"/>
      <c r="H186" s="96"/>
      <c r="I186" s="24">
        <f>I170+I172+I174+I176+I178+I180+I182</f>
        <v>880</v>
      </c>
      <c r="J186" s="25">
        <f aca="true" t="shared" si="19" ref="J186:U186">J170+J172+J174+J176+J178+J180+J182</f>
        <v>26.451</v>
      </c>
      <c r="K186" s="25">
        <f t="shared" si="19"/>
        <v>35.076</v>
      </c>
      <c r="L186" s="25">
        <f t="shared" si="19"/>
        <v>134.282</v>
      </c>
      <c r="M186" s="25">
        <f t="shared" si="19"/>
        <v>990.526</v>
      </c>
      <c r="N186" s="25">
        <f t="shared" si="19"/>
        <v>0.4830000000000001</v>
      </c>
      <c r="O186" s="25">
        <f t="shared" si="19"/>
        <v>100.019</v>
      </c>
      <c r="P186" s="25">
        <f t="shared" si="19"/>
        <v>0.008</v>
      </c>
      <c r="Q186" s="25">
        <f t="shared" si="19"/>
        <v>12.917</v>
      </c>
      <c r="R186" s="25">
        <f t="shared" si="19"/>
        <v>142.787</v>
      </c>
      <c r="S186" s="25">
        <f t="shared" si="19"/>
        <v>296.77000000000004</v>
      </c>
      <c r="T186" s="25">
        <f t="shared" si="19"/>
        <v>120.738</v>
      </c>
      <c r="U186" s="25">
        <f t="shared" si="19"/>
        <v>36.425000000000004</v>
      </c>
    </row>
    <row r="187" spans="2:6" s="4" customFormat="1" ht="13.5" customHeight="1">
      <c r="B187" s="9" t="s">
        <v>41</v>
      </c>
      <c r="C187" s="6"/>
      <c r="D187" s="6"/>
      <c r="E187" s="7"/>
      <c r="F187" s="7"/>
    </row>
    <row r="188" spans="2:21" ht="13.5" customHeight="1">
      <c r="B188" s="68" t="s">
        <v>0</v>
      </c>
      <c r="C188" s="68"/>
      <c r="D188" s="68"/>
      <c r="E188" s="69"/>
      <c r="F188" s="69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spans="2:21" ht="13.5" customHeight="1">
      <c r="B189" s="76" t="s">
        <v>1</v>
      </c>
      <c r="C189" s="76"/>
      <c r="D189" s="76"/>
      <c r="E189" s="77"/>
      <c r="F189" s="77"/>
      <c r="G189" s="82" t="s">
        <v>2</v>
      </c>
      <c r="H189" s="82"/>
      <c r="I189" s="82" t="s">
        <v>3</v>
      </c>
      <c r="J189" s="71" t="s">
        <v>4</v>
      </c>
      <c r="K189" s="71"/>
      <c r="L189" s="71"/>
      <c r="M189" s="74" t="s">
        <v>5</v>
      </c>
      <c r="N189" s="71" t="s">
        <v>6</v>
      </c>
      <c r="O189" s="71"/>
      <c r="P189" s="71"/>
      <c r="Q189" s="71"/>
      <c r="R189" s="71" t="s">
        <v>7</v>
      </c>
      <c r="S189" s="71"/>
      <c r="T189" s="71"/>
      <c r="U189" s="71"/>
    </row>
    <row r="190" spans="2:21" ht="13.5" customHeight="1">
      <c r="B190" s="78"/>
      <c r="C190" s="79"/>
      <c r="D190" s="79"/>
      <c r="E190" s="80"/>
      <c r="F190" s="81"/>
      <c r="G190" s="75"/>
      <c r="H190" s="83"/>
      <c r="I190" s="139"/>
      <c r="J190" s="11" t="s">
        <v>8</v>
      </c>
      <c r="K190" s="11" t="s">
        <v>9</v>
      </c>
      <c r="L190" s="11" t="s">
        <v>10</v>
      </c>
      <c r="M190" s="75"/>
      <c r="N190" s="11" t="s">
        <v>11</v>
      </c>
      <c r="O190" s="11" t="s">
        <v>12</v>
      </c>
      <c r="P190" s="11" t="s">
        <v>13</v>
      </c>
      <c r="Q190" s="11" t="s">
        <v>14</v>
      </c>
      <c r="R190" s="11" t="s">
        <v>15</v>
      </c>
      <c r="S190" s="11" t="s">
        <v>16</v>
      </c>
      <c r="T190" s="11" t="s">
        <v>17</v>
      </c>
      <c r="U190" s="11" t="s">
        <v>18</v>
      </c>
    </row>
    <row r="191" spans="1:21" s="3" customFormat="1" ht="13.5" customHeight="1">
      <c r="A191" s="6"/>
      <c r="B191" s="110" t="s">
        <v>19</v>
      </c>
      <c r="C191" s="110"/>
      <c r="D191" s="110"/>
      <c r="E191" s="110"/>
      <c r="F191" s="113" t="s">
        <v>87</v>
      </c>
      <c r="G191" s="113"/>
      <c r="H191" s="113"/>
      <c r="I191" s="148" t="s">
        <v>21</v>
      </c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</row>
    <row r="192" spans="1:21" s="3" customFormat="1" ht="13.5" customHeight="1">
      <c r="A192" s="6"/>
      <c r="B192" s="111"/>
      <c r="C192" s="112"/>
      <c r="D192" s="112"/>
      <c r="E192" s="112"/>
      <c r="F192" s="114"/>
      <c r="G192" s="115"/>
      <c r="H192" s="115"/>
      <c r="I192" s="149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50"/>
    </row>
    <row r="193" spans="2:21" ht="13.5" customHeight="1">
      <c r="B193" s="140" t="s">
        <v>88</v>
      </c>
      <c r="C193" s="141"/>
      <c r="D193" s="142"/>
      <c r="E193" s="72" t="s">
        <v>23</v>
      </c>
      <c r="F193" s="72"/>
      <c r="G193" s="89">
        <v>29</v>
      </c>
      <c r="H193" s="89"/>
      <c r="I193" s="12">
        <v>25</v>
      </c>
      <c r="J193" s="13">
        <v>0.8</v>
      </c>
      <c r="K193" s="13">
        <v>7.55</v>
      </c>
      <c r="L193" s="13">
        <v>15.07</v>
      </c>
      <c r="M193" s="14">
        <v>131.5</v>
      </c>
      <c r="N193" s="13"/>
      <c r="O193" s="13"/>
      <c r="P193" s="13"/>
      <c r="Q193" s="13"/>
      <c r="R193" s="13"/>
      <c r="S193" s="13"/>
      <c r="T193" s="13"/>
      <c r="U193" s="27"/>
    </row>
    <row r="194" spans="2:21" ht="21" customHeight="1">
      <c r="B194" s="118"/>
      <c r="C194" s="119"/>
      <c r="D194" s="120"/>
      <c r="E194" s="72" t="s">
        <v>24</v>
      </c>
      <c r="F194" s="72"/>
      <c r="G194" s="89">
        <v>29</v>
      </c>
      <c r="H194" s="89"/>
      <c r="I194" s="12">
        <v>25</v>
      </c>
      <c r="J194" s="13">
        <f>J193</f>
        <v>0.8</v>
      </c>
      <c r="K194" s="13">
        <f>K193</f>
        <v>7.55</v>
      </c>
      <c r="L194" s="13">
        <f>L193</f>
        <v>15.07</v>
      </c>
      <c r="M194" s="13">
        <f>M193</f>
        <v>131.5</v>
      </c>
      <c r="N194" s="13"/>
      <c r="O194" s="13"/>
      <c r="P194" s="13"/>
      <c r="Q194" s="13"/>
      <c r="R194" s="13"/>
      <c r="S194" s="13"/>
      <c r="T194" s="13"/>
      <c r="U194" s="13"/>
    </row>
    <row r="195" spans="2:21" ht="13.5" customHeight="1">
      <c r="B195" s="117" t="s">
        <v>89</v>
      </c>
      <c r="C195" s="117"/>
      <c r="D195" s="117"/>
      <c r="E195" s="72" t="s">
        <v>23</v>
      </c>
      <c r="F195" s="72"/>
      <c r="G195" s="90">
        <v>102</v>
      </c>
      <c r="H195" s="90"/>
      <c r="I195" s="15">
        <v>220</v>
      </c>
      <c r="J195" s="13">
        <v>8.291</v>
      </c>
      <c r="K195" s="13">
        <v>6.584</v>
      </c>
      <c r="L195" s="13">
        <v>24.037</v>
      </c>
      <c r="M195" s="14">
        <v>215.3</v>
      </c>
      <c r="N195" s="13">
        <v>0.081</v>
      </c>
      <c r="O195" s="13"/>
      <c r="P195" s="13">
        <v>0.04</v>
      </c>
      <c r="Q195" s="13">
        <v>0.68</v>
      </c>
      <c r="R195" s="13">
        <v>9.27</v>
      </c>
      <c r="S195" s="13">
        <v>42.18</v>
      </c>
      <c r="T195" s="13">
        <v>14.56</v>
      </c>
      <c r="U195" s="27">
        <v>1.105</v>
      </c>
    </row>
    <row r="196" spans="2:21" ht="24" customHeight="1">
      <c r="B196" s="118"/>
      <c r="C196" s="119"/>
      <c r="D196" s="120"/>
      <c r="E196" s="72" t="s">
        <v>24</v>
      </c>
      <c r="F196" s="72"/>
      <c r="G196" s="90">
        <v>102</v>
      </c>
      <c r="H196" s="90"/>
      <c r="I196" s="15">
        <v>260</v>
      </c>
      <c r="J196" s="13">
        <v>10.598</v>
      </c>
      <c r="K196" s="13">
        <v>7.324</v>
      </c>
      <c r="L196" s="13">
        <v>31.238</v>
      </c>
      <c r="M196" s="14">
        <v>240.936</v>
      </c>
      <c r="N196" s="13">
        <v>0.097</v>
      </c>
      <c r="O196" s="13"/>
      <c r="P196" s="13">
        <v>0.04</v>
      </c>
      <c r="Q196" s="13">
        <v>0.769</v>
      </c>
      <c r="R196" s="13">
        <v>10.603</v>
      </c>
      <c r="S196" s="13">
        <v>50.216</v>
      </c>
      <c r="T196" s="13">
        <v>17.412</v>
      </c>
      <c r="U196" s="27">
        <v>1.316</v>
      </c>
    </row>
    <row r="197" spans="2:21" ht="13.5" customHeight="1">
      <c r="B197" s="117" t="s">
        <v>47</v>
      </c>
      <c r="C197" s="117"/>
      <c r="D197" s="117"/>
      <c r="E197" s="72" t="s">
        <v>23</v>
      </c>
      <c r="F197" s="72"/>
      <c r="G197" s="102">
        <v>762</v>
      </c>
      <c r="H197" s="102"/>
      <c r="I197" s="15">
        <v>200</v>
      </c>
      <c r="J197" s="13">
        <v>2.7</v>
      </c>
      <c r="K197" s="13">
        <v>2.93</v>
      </c>
      <c r="L197" s="13">
        <v>22.84</v>
      </c>
      <c r="M197" s="14">
        <v>125.166</v>
      </c>
      <c r="N197" s="13">
        <v>0.03</v>
      </c>
      <c r="O197" s="13">
        <v>1</v>
      </c>
      <c r="P197" s="13">
        <v>0.02</v>
      </c>
      <c r="Q197" s="13">
        <v>0.09</v>
      </c>
      <c r="R197" s="13">
        <v>0.3</v>
      </c>
      <c r="S197" s="13">
        <v>91</v>
      </c>
      <c r="T197" s="13">
        <v>14</v>
      </c>
      <c r="U197" s="27">
        <v>0.045</v>
      </c>
    </row>
    <row r="198" spans="2:21" ht="18.75" customHeight="1">
      <c r="B198" s="118"/>
      <c r="C198" s="119"/>
      <c r="D198" s="120"/>
      <c r="E198" s="72" t="s">
        <v>24</v>
      </c>
      <c r="F198" s="72"/>
      <c r="G198" s="102">
        <v>762</v>
      </c>
      <c r="H198" s="102"/>
      <c r="I198" s="15">
        <v>200</v>
      </c>
      <c r="J198" s="13">
        <v>2.7</v>
      </c>
      <c r="K198" s="13">
        <v>2.93</v>
      </c>
      <c r="L198" s="13">
        <v>22.84</v>
      </c>
      <c r="M198" s="14">
        <v>125.166</v>
      </c>
      <c r="N198" s="13">
        <v>0.03</v>
      </c>
      <c r="O198" s="13">
        <v>1</v>
      </c>
      <c r="P198" s="13">
        <v>0.02</v>
      </c>
      <c r="Q198" s="13">
        <v>0.09</v>
      </c>
      <c r="R198" s="13">
        <v>0.3</v>
      </c>
      <c r="S198" s="13">
        <v>91</v>
      </c>
      <c r="T198" s="13">
        <v>14</v>
      </c>
      <c r="U198" s="27">
        <v>0.045</v>
      </c>
    </row>
    <row r="199" spans="2:21" ht="13.5" customHeight="1">
      <c r="B199" s="117" t="s">
        <v>90</v>
      </c>
      <c r="C199" s="117"/>
      <c r="D199" s="117"/>
      <c r="E199" s="72" t="s">
        <v>23</v>
      </c>
      <c r="F199" s="72"/>
      <c r="G199" s="89">
        <v>2</v>
      </c>
      <c r="H199" s="89"/>
      <c r="I199" s="37" t="s">
        <v>91</v>
      </c>
      <c r="J199" s="13">
        <v>3.26</v>
      </c>
      <c r="K199" s="13">
        <v>0.4</v>
      </c>
      <c r="L199" s="13">
        <v>27.085</v>
      </c>
      <c r="M199" s="14">
        <v>156.15</v>
      </c>
      <c r="N199" s="13">
        <v>0.063</v>
      </c>
      <c r="O199" s="13">
        <v>0.125</v>
      </c>
      <c r="P199" s="13"/>
      <c r="Q199" s="13"/>
      <c r="R199" s="13">
        <v>13.5</v>
      </c>
      <c r="S199" s="13">
        <v>35.05</v>
      </c>
      <c r="T199" s="13">
        <v>14.95</v>
      </c>
      <c r="U199" s="27">
        <v>1.05</v>
      </c>
    </row>
    <row r="200" spans="2:21" ht="30.75" customHeight="1">
      <c r="B200" s="118"/>
      <c r="C200" s="119"/>
      <c r="D200" s="120"/>
      <c r="E200" s="72" t="s">
        <v>24</v>
      </c>
      <c r="F200" s="72"/>
      <c r="G200" s="89">
        <v>2</v>
      </c>
      <c r="H200" s="89"/>
      <c r="I200" s="37" t="s">
        <v>92</v>
      </c>
      <c r="J200" s="13">
        <v>4.05</v>
      </c>
      <c r="K200" s="13">
        <v>0.5</v>
      </c>
      <c r="L200" s="13">
        <v>32.275</v>
      </c>
      <c r="M200" s="14">
        <v>179.75</v>
      </c>
      <c r="N200" s="13">
        <v>0.078</v>
      </c>
      <c r="O200" s="13">
        <v>0.125</v>
      </c>
      <c r="P200" s="13"/>
      <c r="Q200" s="13"/>
      <c r="R200" s="13">
        <v>16</v>
      </c>
      <c r="S200" s="13">
        <v>43.25</v>
      </c>
      <c r="T200" s="13">
        <v>18.25</v>
      </c>
      <c r="U200" s="27">
        <v>1.2</v>
      </c>
    </row>
    <row r="201" spans="1:21" s="3" customFormat="1" ht="13.5" customHeight="1">
      <c r="A201" s="6"/>
      <c r="B201" s="110" t="s">
        <v>19</v>
      </c>
      <c r="C201" s="110"/>
      <c r="D201" s="110"/>
      <c r="E201" s="110"/>
      <c r="F201" s="113" t="s">
        <v>87</v>
      </c>
      <c r="G201" s="113"/>
      <c r="H201" s="113"/>
      <c r="I201" s="148" t="s">
        <v>33</v>
      </c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</row>
    <row r="202" spans="1:21" s="3" customFormat="1" ht="18.75" customHeight="1">
      <c r="A202" s="6"/>
      <c r="B202" s="111"/>
      <c r="C202" s="112"/>
      <c r="D202" s="112"/>
      <c r="E202" s="112"/>
      <c r="F202" s="114"/>
      <c r="G202" s="115"/>
      <c r="H202" s="115"/>
      <c r="I202" s="149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50"/>
    </row>
    <row r="203" spans="2:21" ht="13.5" customHeight="1">
      <c r="B203" s="117" t="s">
        <v>93</v>
      </c>
      <c r="C203" s="117"/>
      <c r="D203" s="117"/>
      <c r="E203" s="72" t="s">
        <v>23</v>
      </c>
      <c r="F203" s="72"/>
      <c r="G203" s="90" t="s">
        <v>94</v>
      </c>
      <c r="H203" s="90"/>
      <c r="I203" s="23">
        <v>60</v>
      </c>
      <c r="J203" s="17">
        <v>1.4</v>
      </c>
      <c r="K203" s="17">
        <v>3.1</v>
      </c>
      <c r="L203" s="17">
        <v>4.5</v>
      </c>
      <c r="M203" s="18">
        <v>50.9</v>
      </c>
      <c r="N203" s="17">
        <v>0.02</v>
      </c>
      <c r="O203" s="17">
        <v>5.88</v>
      </c>
      <c r="P203" s="17">
        <v>0</v>
      </c>
      <c r="Q203" s="17">
        <v>0</v>
      </c>
      <c r="R203" s="17">
        <v>22</v>
      </c>
      <c r="S203" s="17">
        <v>27</v>
      </c>
      <c r="T203" s="17">
        <v>13</v>
      </c>
      <c r="U203" s="28">
        <v>0.8</v>
      </c>
    </row>
    <row r="204" spans="2:21" ht="30.75" customHeight="1">
      <c r="B204" s="118"/>
      <c r="C204" s="119"/>
      <c r="D204" s="120"/>
      <c r="E204" s="72" t="s">
        <v>24</v>
      </c>
      <c r="F204" s="72"/>
      <c r="G204" s="90" t="s">
        <v>94</v>
      </c>
      <c r="H204" s="90"/>
      <c r="I204" s="16">
        <v>100</v>
      </c>
      <c r="J204" s="17">
        <v>2.3</v>
      </c>
      <c r="K204" s="17">
        <v>5.16</v>
      </c>
      <c r="L204" s="17">
        <v>7.5</v>
      </c>
      <c r="M204" s="18">
        <v>84.8</v>
      </c>
      <c r="N204" s="17">
        <v>0.03</v>
      </c>
      <c r="O204" s="17">
        <v>9.8</v>
      </c>
      <c r="P204" s="17">
        <v>0</v>
      </c>
      <c r="Q204" s="17">
        <v>0</v>
      </c>
      <c r="R204" s="17">
        <v>36.6</v>
      </c>
      <c r="S204" s="17">
        <v>45</v>
      </c>
      <c r="T204" s="17">
        <v>22</v>
      </c>
      <c r="U204" s="28">
        <v>1.3</v>
      </c>
    </row>
    <row r="205" spans="2:21" ht="13.5" customHeight="1">
      <c r="B205" s="117" t="s">
        <v>35</v>
      </c>
      <c r="C205" s="117"/>
      <c r="D205" s="117"/>
      <c r="E205" s="72" t="s">
        <v>23</v>
      </c>
      <c r="F205" s="72"/>
      <c r="G205" s="73">
        <v>139</v>
      </c>
      <c r="H205" s="73"/>
      <c r="I205" s="15">
        <v>200</v>
      </c>
      <c r="J205" s="13">
        <v>2.272</v>
      </c>
      <c r="K205" s="13">
        <v>2.138</v>
      </c>
      <c r="L205" s="13">
        <v>19.156</v>
      </c>
      <c r="M205" s="14">
        <v>100.42</v>
      </c>
      <c r="N205" s="13">
        <v>0.094</v>
      </c>
      <c r="O205" s="13">
        <v>13.2</v>
      </c>
      <c r="P205" s="13"/>
      <c r="Q205" s="13">
        <v>1.074</v>
      </c>
      <c r="R205" s="13">
        <v>14</v>
      </c>
      <c r="S205" s="13">
        <v>50.8</v>
      </c>
      <c r="T205" s="13">
        <v>19.24</v>
      </c>
      <c r="U205" s="27">
        <v>0.71</v>
      </c>
    </row>
    <row r="206" spans="2:21" ht="36.75" customHeight="1">
      <c r="B206" s="118"/>
      <c r="C206" s="119"/>
      <c r="D206" s="120"/>
      <c r="E206" s="72" t="s">
        <v>24</v>
      </c>
      <c r="F206" s="72"/>
      <c r="G206" s="73">
        <v>139</v>
      </c>
      <c r="H206" s="73"/>
      <c r="I206" s="15">
        <v>250</v>
      </c>
      <c r="J206" s="13">
        <v>2.84</v>
      </c>
      <c r="K206" s="13">
        <v>2.673</v>
      </c>
      <c r="L206" s="13">
        <v>23.945</v>
      </c>
      <c r="M206" s="14">
        <v>125.525</v>
      </c>
      <c r="N206" s="13">
        <v>0.118</v>
      </c>
      <c r="O206" s="13">
        <v>16.5</v>
      </c>
      <c r="P206" s="13"/>
      <c r="Q206" s="13">
        <v>1.343</v>
      </c>
      <c r="R206" s="13">
        <v>17.5</v>
      </c>
      <c r="S206" s="13">
        <v>63.5</v>
      </c>
      <c r="T206" s="13">
        <v>24.05</v>
      </c>
      <c r="U206" s="27">
        <v>0.887</v>
      </c>
    </row>
    <row r="207" spans="2:21" ht="13.5" customHeight="1">
      <c r="B207" s="117" t="s">
        <v>95</v>
      </c>
      <c r="C207" s="117"/>
      <c r="D207" s="117"/>
      <c r="E207" s="72" t="s">
        <v>23</v>
      </c>
      <c r="F207" s="72"/>
      <c r="G207" s="73">
        <v>423</v>
      </c>
      <c r="H207" s="73"/>
      <c r="I207" s="12">
        <v>90</v>
      </c>
      <c r="J207" s="13">
        <v>6.802</v>
      </c>
      <c r="K207" s="13">
        <v>7.114</v>
      </c>
      <c r="L207" s="13">
        <v>9.623</v>
      </c>
      <c r="M207" s="14">
        <v>121.904</v>
      </c>
      <c r="N207" s="13">
        <v>0.022</v>
      </c>
      <c r="O207" s="13">
        <v>2.46</v>
      </c>
      <c r="P207" s="13"/>
      <c r="Q207" s="13">
        <v>2.146</v>
      </c>
      <c r="R207" s="13">
        <v>8.822</v>
      </c>
      <c r="S207" s="13">
        <v>20.641</v>
      </c>
      <c r="T207" s="13">
        <v>5.957</v>
      </c>
      <c r="U207" s="27">
        <v>37.071</v>
      </c>
    </row>
    <row r="208" spans="2:21" ht="19.5" customHeight="1">
      <c r="B208" s="118"/>
      <c r="C208" s="119"/>
      <c r="D208" s="120"/>
      <c r="E208" s="72" t="s">
        <v>24</v>
      </c>
      <c r="F208" s="72"/>
      <c r="G208" s="73">
        <v>423</v>
      </c>
      <c r="H208" s="73"/>
      <c r="I208" s="15">
        <v>100</v>
      </c>
      <c r="J208" s="13">
        <v>7.201</v>
      </c>
      <c r="K208" s="13">
        <v>9.414</v>
      </c>
      <c r="L208" s="13">
        <v>11.784</v>
      </c>
      <c r="M208" s="14">
        <v>158.764</v>
      </c>
      <c r="N208" s="13">
        <v>0.027</v>
      </c>
      <c r="O208" s="13">
        <v>2.82</v>
      </c>
      <c r="P208" s="13"/>
      <c r="Q208" s="13">
        <v>2.554</v>
      </c>
      <c r="R208" s="13">
        <v>10.677</v>
      </c>
      <c r="S208" s="13">
        <v>25.617</v>
      </c>
      <c r="T208" s="13">
        <v>6.746</v>
      </c>
      <c r="U208" s="27">
        <v>27.956</v>
      </c>
    </row>
    <row r="209" spans="1:21" s="5" customFormat="1" ht="13.5" customHeight="1">
      <c r="A209" s="36"/>
      <c r="B209" s="117" t="s">
        <v>96</v>
      </c>
      <c r="C209" s="117"/>
      <c r="D209" s="117"/>
      <c r="E209" s="72" t="s">
        <v>23</v>
      </c>
      <c r="F209" s="72"/>
      <c r="G209" s="73">
        <v>270</v>
      </c>
      <c r="H209" s="73"/>
      <c r="I209" s="15">
        <v>150</v>
      </c>
      <c r="J209" s="38">
        <v>16.131</v>
      </c>
      <c r="K209" s="13">
        <v>4.924</v>
      </c>
      <c r="L209" s="13">
        <v>40.245</v>
      </c>
      <c r="M209" s="39">
        <v>260.286</v>
      </c>
      <c r="N209" s="36">
        <v>0.629</v>
      </c>
      <c r="O209" s="13"/>
      <c r="P209" s="13">
        <v>0.021</v>
      </c>
      <c r="Q209" s="13"/>
      <c r="R209" s="44">
        <v>63.418</v>
      </c>
      <c r="S209" s="45">
        <v>158.888</v>
      </c>
      <c r="T209" s="13">
        <v>61.617</v>
      </c>
      <c r="U209" s="46">
        <v>4.899</v>
      </c>
    </row>
    <row r="210" spans="2:21" ht="15" customHeight="1">
      <c r="B210" s="118"/>
      <c r="C210" s="119"/>
      <c r="D210" s="120"/>
      <c r="E210" s="72" t="s">
        <v>24</v>
      </c>
      <c r="F210" s="72"/>
      <c r="G210" s="73">
        <v>270</v>
      </c>
      <c r="H210" s="73"/>
      <c r="I210" s="15">
        <v>180</v>
      </c>
      <c r="J210" s="13">
        <v>17.358</v>
      </c>
      <c r="K210" s="13">
        <v>8.908</v>
      </c>
      <c r="L210" s="13">
        <v>48.015</v>
      </c>
      <c r="M210" s="14">
        <v>312.349</v>
      </c>
      <c r="N210" s="13">
        <v>0.755</v>
      </c>
      <c r="O210" s="13"/>
      <c r="P210" s="13">
        <v>0.025</v>
      </c>
      <c r="Q210" s="13"/>
      <c r="R210" s="13">
        <v>76.103</v>
      </c>
      <c r="S210" s="13">
        <v>190.671</v>
      </c>
      <c r="T210" s="13">
        <v>73.942</v>
      </c>
      <c r="U210" s="27">
        <v>5.879</v>
      </c>
    </row>
    <row r="211" spans="2:21" ht="13.5" customHeight="1">
      <c r="B211" s="117" t="s">
        <v>28</v>
      </c>
      <c r="C211" s="117"/>
      <c r="D211" s="117"/>
      <c r="E211" s="72" t="s">
        <v>23</v>
      </c>
      <c r="F211" s="72"/>
      <c r="G211" s="73">
        <v>628</v>
      </c>
      <c r="H211" s="73"/>
      <c r="I211" s="15">
        <v>200</v>
      </c>
      <c r="J211" s="13">
        <v>0.2</v>
      </c>
      <c r="K211" s="13">
        <v>0.051</v>
      </c>
      <c r="L211" s="13">
        <v>15.01</v>
      </c>
      <c r="M211" s="14">
        <v>57.267</v>
      </c>
      <c r="N211" s="13"/>
      <c r="O211" s="13">
        <v>0.001</v>
      </c>
      <c r="P211" s="13"/>
      <c r="Q211" s="13"/>
      <c r="R211" s="13">
        <v>0.346</v>
      </c>
      <c r="S211" s="13"/>
      <c r="T211" s="13"/>
      <c r="U211" s="27">
        <v>0.053</v>
      </c>
    </row>
    <row r="212" spans="2:21" ht="13.5" customHeight="1">
      <c r="B212" s="118"/>
      <c r="C212" s="119"/>
      <c r="D212" s="120"/>
      <c r="E212" s="72" t="s">
        <v>24</v>
      </c>
      <c r="F212" s="72"/>
      <c r="G212" s="73">
        <v>628</v>
      </c>
      <c r="H212" s="73"/>
      <c r="I212" s="15">
        <v>200</v>
      </c>
      <c r="J212" s="13">
        <v>0.2</v>
      </c>
      <c r="K212" s="13">
        <v>0.051</v>
      </c>
      <c r="L212" s="13">
        <v>15.01</v>
      </c>
      <c r="M212" s="14">
        <v>57.267</v>
      </c>
      <c r="N212" s="13"/>
      <c r="O212" s="13">
        <v>0.001</v>
      </c>
      <c r="P212" s="13"/>
      <c r="Q212" s="13"/>
      <c r="R212" s="13">
        <v>0.346</v>
      </c>
      <c r="S212" s="13"/>
      <c r="T212" s="13"/>
      <c r="U212" s="27">
        <v>0.053</v>
      </c>
    </row>
    <row r="213" spans="2:21" ht="13.5" customHeight="1">
      <c r="B213" s="140" t="s">
        <v>29</v>
      </c>
      <c r="C213" s="141"/>
      <c r="D213" s="142"/>
      <c r="E213" s="91" t="s">
        <v>23</v>
      </c>
      <c r="F213" s="92"/>
      <c r="G213" s="93" t="s">
        <v>30</v>
      </c>
      <c r="H213" s="94"/>
      <c r="I213" s="12">
        <v>20</v>
      </c>
      <c r="J213" s="13">
        <v>1.52</v>
      </c>
      <c r="K213" s="13">
        <v>0.18</v>
      </c>
      <c r="L213" s="13">
        <v>9.94</v>
      </c>
      <c r="M213" s="14">
        <v>45.2</v>
      </c>
      <c r="N213" s="13">
        <v>0.022</v>
      </c>
      <c r="O213" s="13"/>
      <c r="P213" s="13"/>
      <c r="Q213" s="13">
        <v>0.28</v>
      </c>
      <c r="R213" s="13">
        <v>4</v>
      </c>
      <c r="S213" s="13">
        <v>13</v>
      </c>
      <c r="T213" s="13">
        <v>2.8</v>
      </c>
      <c r="U213" s="27">
        <v>0.18</v>
      </c>
    </row>
    <row r="214" spans="2:21" ht="9.75" customHeight="1">
      <c r="B214" s="118"/>
      <c r="C214" s="119"/>
      <c r="D214" s="120"/>
      <c r="E214" s="91" t="s">
        <v>24</v>
      </c>
      <c r="F214" s="92"/>
      <c r="G214" s="93" t="s">
        <v>30</v>
      </c>
      <c r="H214" s="94"/>
      <c r="I214" s="12">
        <v>30</v>
      </c>
      <c r="J214" s="13">
        <v>2.28</v>
      </c>
      <c r="K214" s="13">
        <v>0.27</v>
      </c>
      <c r="L214" s="13">
        <v>14.91</v>
      </c>
      <c r="M214" s="14">
        <v>67.8</v>
      </c>
      <c r="N214" s="13">
        <v>0.033</v>
      </c>
      <c r="O214" s="13"/>
      <c r="P214" s="13"/>
      <c r="Q214" s="13">
        <v>0.5</v>
      </c>
      <c r="R214" s="13">
        <v>6</v>
      </c>
      <c r="S214" s="13">
        <v>19.5</v>
      </c>
      <c r="T214" s="13">
        <v>4.2</v>
      </c>
      <c r="U214" s="27">
        <v>0.27</v>
      </c>
    </row>
    <row r="215" spans="2:21" ht="13.5" customHeight="1">
      <c r="B215" s="140" t="s">
        <v>31</v>
      </c>
      <c r="C215" s="141"/>
      <c r="D215" s="142"/>
      <c r="E215" s="91" t="s">
        <v>23</v>
      </c>
      <c r="F215" s="92"/>
      <c r="G215" s="93" t="s">
        <v>32</v>
      </c>
      <c r="H215" s="94"/>
      <c r="I215" s="12">
        <v>20</v>
      </c>
      <c r="J215" s="13">
        <v>1.102</v>
      </c>
      <c r="K215" s="13">
        <v>0.2</v>
      </c>
      <c r="L215" s="13">
        <v>6.416</v>
      </c>
      <c r="M215" s="14">
        <v>38</v>
      </c>
      <c r="N215" s="13">
        <v>0.016</v>
      </c>
      <c r="O215" s="13"/>
      <c r="P215" s="13"/>
      <c r="Q215" s="13">
        <v>0.28</v>
      </c>
      <c r="R215" s="13">
        <v>4.2</v>
      </c>
      <c r="S215" s="13">
        <v>17.4</v>
      </c>
      <c r="T215" s="13">
        <v>3.8</v>
      </c>
      <c r="U215" s="27">
        <v>0.4</v>
      </c>
    </row>
    <row r="216" spans="2:21" ht="13.5" customHeight="1">
      <c r="B216" s="118"/>
      <c r="C216" s="119"/>
      <c r="D216" s="120"/>
      <c r="E216" s="91" t="s">
        <v>24</v>
      </c>
      <c r="F216" s="92"/>
      <c r="G216" s="93" t="s">
        <v>32</v>
      </c>
      <c r="H216" s="94"/>
      <c r="I216" s="12">
        <v>30</v>
      </c>
      <c r="J216" s="13">
        <v>1.653</v>
      </c>
      <c r="K216" s="13">
        <v>0.3</v>
      </c>
      <c r="L216" s="13">
        <v>9.624</v>
      </c>
      <c r="M216" s="14">
        <v>57</v>
      </c>
      <c r="N216" s="13">
        <v>0.024</v>
      </c>
      <c r="O216" s="13"/>
      <c r="P216" s="13"/>
      <c r="Q216" s="13">
        <v>0.5</v>
      </c>
      <c r="R216" s="13">
        <v>6.3</v>
      </c>
      <c r="S216" s="13">
        <v>26.1</v>
      </c>
      <c r="T216" s="13">
        <v>5.7</v>
      </c>
      <c r="U216" s="27">
        <v>0.6</v>
      </c>
    </row>
    <row r="217" spans="2:21" ht="13.5" customHeight="1">
      <c r="B217" s="136" t="s">
        <v>40</v>
      </c>
      <c r="C217" s="97" t="s">
        <v>21</v>
      </c>
      <c r="D217" s="97"/>
      <c r="E217" s="98"/>
      <c r="F217" s="95" t="s">
        <v>23</v>
      </c>
      <c r="G217" s="96"/>
      <c r="H217" s="96"/>
      <c r="I217" s="24">
        <v>510</v>
      </c>
      <c r="J217" s="35">
        <f>J193+J195+J197+J199</f>
        <v>15.051</v>
      </c>
      <c r="K217" s="35">
        <f aca="true" t="shared" si="20" ref="K217:U217">K193+K195+K197+K199</f>
        <v>17.464</v>
      </c>
      <c r="L217" s="35">
        <f t="shared" si="20"/>
        <v>89.03200000000001</v>
      </c>
      <c r="M217" s="35">
        <f>SUM(M193+M195+M197+M199)</f>
        <v>628.116</v>
      </c>
      <c r="N217" s="35">
        <f t="shared" si="20"/>
        <v>0.174</v>
      </c>
      <c r="O217" s="35">
        <f t="shared" si="20"/>
        <v>1.125</v>
      </c>
      <c r="P217" s="35">
        <f t="shared" si="20"/>
        <v>0.06</v>
      </c>
      <c r="Q217" s="35">
        <f t="shared" si="20"/>
        <v>0.77</v>
      </c>
      <c r="R217" s="35">
        <f t="shared" si="20"/>
        <v>23.07</v>
      </c>
      <c r="S217" s="35">
        <f t="shared" si="20"/>
        <v>168.23000000000002</v>
      </c>
      <c r="T217" s="35">
        <f t="shared" si="20"/>
        <v>43.510000000000005</v>
      </c>
      <c r="U217" s="35">
        <f t="shared" si="20"/>
        <v>2.2</v>
      </c>
    </row>
    <row r="218" spans="2:21" ht="13.5" customHeight="1">
      <c r="B218" s="137"/>
      <c r="C218" s="99"/>
      <c r="D218" s="100"/>
      <c r="E218" s="101"/>
      <c r="F218" s="95" t="s">
        <v>24</v>
      </c>
      <c r="G218" s="96"/>
      <c r="H218" s="96"/>
      <c r="I218" s="24">
        <v>560</v>
      </c>
      <c r="J218" s="25">
        <f>J194+J196+J198+J200</f>
        <v>18.148000000000003</v>
      </c>
      <c r="K218" s="25">
        <f aca="true" t="shared" si="21" ref="K218:U218">K194+K196+K198+K200</f>
        <v>18.304</v>
      </c>
      <c r="L218" s="25">
        <f t="shared" si="21"/>
        <v>101.423</v>
      </c>
      <c r="M218" s="25">
        <f t="shared" si="21"/>
        <v>677.3520000000001</v>
      </c>
      <c r="N218" s="25">
        <f t="shared" si="21"/>
        <v>0.20500000000000002</v>
      </c>
      <c r="O218" s="25">
        <f t="shared" si="21"/>
        <v>1.125</v>
      </c>
      <c r="P218" s="25">
        <f t="shared" si="21"/>
        <v>0.06</v>
      </c>
      <c r="Q218" s="25">
        <f t="shared" si="21"/>
        <v>0.859</v>
      </c>
      <c r="R218" s="25">
        <f t="shared" si="21"/>
        <v>26.903</v>
      </c>
      <c r="S218" s="25">
        <f t="shared" si="21"/>
        <v>184.466</v>
      </c>
      <c r="T218" s="25">
        <f t="shared" si="21"/>
        <v>49.662</v>
      </c>
      <c r="U218" s="25">
        <f t="shared" si="21"/>
        <v>2.561</v>
      </c>
    </row>
    <row r="219" spans="2:21" ht="13.5" customHeight="1">
      <c r="B219" s="137"/>
      <c r="C219" s="97" t="s">
        <v>33</v>
      </c>
      <c r="D219" s="97"/>
      <c r="E219" s="98"/>
      <c r="F219" s="95" t="s">
        <v>23</v>
      </c>
      <c r="G219" s="96"/>
      <c r="H219" s="96"/>
      <c r="I219" s="24">
        <f>I203+I205+I207+I209+I211+I213+I215</f>
        <v>740</v>
      </c>
      <c r="J219" s="25">
        <f>J203+J205+J207+J209+J211+J213+J215</f>
        <v>29.427</v>
      </c>
      <c r="K219" s="25">
        <f aca="true" t="shared" si="22" ref="K219:U219">K203+K205+K207+K209+K211+K213+K215</f>
        <v>17.706999999999997</v>
      </c>
      <c r="L219" s="25">
        <f t="shared" si="22"/>
        <v>104.89</v>
      </c>
      <c r="M219" s="25">
        <f>SUM(M203+M205+M207+M209+M211+M213+M215)</f>
        <v>673.9770000000001</v>
      </c>
      <c r="N219" s="25">
        <f>N203+N205+N207+N210+N211+N213+N215</f>
        <v>0.929</v>
      </c>
      <c r="O219" s="25">
        <f t="shared" si="22"/>
        <v>21.541</v>
      </c>
      <c r="P219" s="25">
        <f t="shared" si="22"/>
        <v>0.021</v>
      </c>
      <c r="Q219" s="25">
        <f t="shared" si="22"/>
        <v>3.7800000000000002</v>
      </c>
      <c r="R219" s="25">
        <f t="shared" si="22"/>
        <v>116.78600000000002</v>
      </c>
      <c r="S219" s="25">
        <f t="shared" si="22"/>
        <v>287.729</v>
      </c>
      <c r="T219" s="25">
        <f t="shared" si="22"/>
        <v>106.41399999999999</v>
      </c>
      <c r="U219" s="25">
        <f t="shared" si="22"/>
        <v>44.11299999999999</v>
      </c>
    </row>
    <row r="220" spans="2:21" ht="13.5" customHeight="1">
      <c r="B220" s="138"/>
      <c r="C220" s="99"/>
      <c r="D220" s="100"/>
      <c r="E220" s="101"/>
      <c r="F220" s="95" t="s">
        <v>24</v>
      </c>
      <c r="G220" s="96"/>
      <c r="H220" s="96"/>
      <c r="I220" s="24">
        <f>I204+I206+I208+I210+I212+I214+I216</f>
        <v>890</v>
      </c>
      <c r="J220" s="25">
        <f>J204+J206+J208+J210+J212+J214+J216</f>
        <v>33.831999999999994</v>
      </c>
      <c r="K220" s="25">
        <f aca="true" t="shared" si="23" ref="K220:U220">K204+K206+K208+K210+K212+K214+K216</f>
        <v>26.776</v>
      </c>
      <c r="L220" s="25">
        <f t="shared" si="23"/>
        <v>130.788</v>
      </c>
      <c r="M220" s="25">
        <f t="shared" si="23"/>
        <v>863.505</v>
      </c>
      <c r="N220" s="25">
        <f>N216+N214+N212+N210+N208+N206+N204</f>
        <v>0.9870000000000001</v>
      </c>
      <c r="O220" s="25">
        <f t="shared" si="23"/>
        <v>29.121000000000002</v>
      </c>
      <c r="P220" s="25">
        <f t="shared" si="23"/>
        <v>0.025</v>
      </c>
      <c r="Q220" s="25">
        <f t="shared" si="23"/>
        <v>4.897</v>
      </c>
      <c r="R220" s="25">
        <f t="shared" si="23"/>
        <v>153.526</v>
      </c>
      <c r="S220" s="25">
        <f t="shared" si="23"/>
        <v>370.38800000000003</v>
      </c>
      <c r="T220" s="25">
        <f t="shared" si="23"/>
        <v>136.63799999999998</v>
      </c>
      <c r="U220" s="25">
        <f t="shared" si="23"/>
        <v>36.945</v>
      </c>
    </row>
    <row r="221" spans="2:6" s="4" customFormat="1" ht="13.5" customHeight="1">
      <c r="B221" s="9" t="s">
        <v>41</v>
      </c>
      <c r="C221" s="6"/>
      <c r="D221" s="6"/>
      <c r="E221" s="7"/>
      <c r="F221" s="7"/>
    </row>
    <row r="222" spans="2:21" ht="13.5" customHeight="1">
      <c r="B222" s="68" t="s">
        <v>0</v>
      </c>
      <c r="C222" s="68"/>
      <c r="D222" s="68"/>
      <c r="E222" s="69"/>
      <c r="F222" s="69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</row>
    <row r="223" spans="2:21" ht="13.5" customHeight="1">
      <c r="B223" s="76" t="s">
        <v>1</v>
      </c>
      <c r="C223" s="76"/>
      <c r="D223" s="76"/>
      <c r="E223" s="77"/>
      <c r="F223" s="77"/>
      <c r="G223" s="82" t="s">
        <v>2</v>
      </c>
      <c r="H223" s="82"/>
      <c r="I223" s="82" t="s">
        <v>3</v>
      </c>
      <c r="J223" s="71" t="s">
        <v>4</v>
      </c>
      <c r="K223" s="71"/>
      <c r="L223" s="71"/>
      <c r="M223" s="74" t="s">
        <v>5</v>
      </c>
      <c r="N223" s="71" t="s">
        <v>6</v>
      </c>
      <c r="O223" s="71"/>
      <c r="P223" s="71"/>
      <c r="Q223" s="71"/>
      <c r="R223" s="71" t="s">
        <v>7</v>
      </c>
      <c r="S223" s="71"/>
      <c r="T223" s="71"/>
      <c r="U223" s="71"/>
    </row>
    <row r="224" spans="2:21" ht="13.5" customHeight="1">
      <c r="B224" s="78"/>
      <c r="C224" s="79"/>
      <c r="D224" s="79"/>
      <c r="E224" s="80"/>
      <c r="F224" s="81"/>
      <c r="G224" s="75"/>
      <c r="H224" s="83"/>
      <c r="I224" s="139"/>
      <c r="J224" s="11" t="s">
        <v>8</v>
      </c>
      <c r="K224" s="11" t="s">
        <v>9</v>
      </c>
      <c r="L224" s="11" t="s">
        <v>10</v>
      </c>
      <c r="M224" s="75"/>
      <c r="N224" s="11" t="s">
        <v>11</v>
      </c>
      <c r="O224" s="11" t="s">
        <v>12</v>
      </c>
      <c r="P224" s="11" t="s">
        <v>13</v>
      </c>
      <c r="Q224" s="11" t="s">
        <v>14</v>
      </c>
      <c r="R224" s="11" t="s">
        <v>15</v>
      </c>
      <c r="S224" s="11" t="s">
        <v>16</v>
      </c>
      <c r="T224" s="11" t="s">
        <v>17</v>
      </c>
      <c r="U224" s="11" t="s">
        <v>18</v>
      </c>
    </row>
    <row r="225" spans="1:21" s="3" customFormat="1" ht="13.5" customHeight="1">
      <c r="A225" s="6"/>
      <c r="B225" s="110" t="s">
        <v>42</v>
      </c>
      <c r="C225" s="110"/>
      <c r="D225" s="110"/>
      <c r="E225" s="110"/>
      <c r="F225" s="113" t="s">
        <v>87</v>
      </c>
      <c r="G225" s="113"/>
      <c r="H225" s="113"/>
      <c r="I225" s="148" t="s">
        <v>21</v>
      </c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</row>
    <row r="226" spans="1:21" s="3" customFormat="1" ht="13.5" customHeight="1">
      <c r="A226" s="6"/>
      <c r="B226" s="111"/>
      <c r="C226" s="112"/>
      <c r="D226" s="112"/>
      <c r="E226" s="112"/>
      <c r="F226" s="114"/>
      <c r="G226" s="115"/>
      <c r="H226" s="115"/>
      <c r="I226" s="149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50"/>
    </row>
    <row r="227" spans="2:21" ht="13.5" customHeight="1">
      <c r="B227" s="140" t="s">
        <v>97</v>
      </c>
      <c r="C227" s="141"/>
      <c r="D227" s="142"/>
      <c r="E227" s="72" t="s">
        <v>23</v>
      </c>
      <c r="F227" s="72"/>
      <c r="G227" s="73">
        <v>24</v>
      </c>
      <c r="H227" s="73"/>
      <c r="I227" s="12">
        <v>20</v>
      </c>
      <c r="J227" s="13">
        <v>0.22</v>
      </c>
      <c r="K227" s="13">
        <v>0.04</v>
      </c>
      <c r="L227" s="13">
        <v>0.76</v>
      </c>
      <c r="M227" s="14">
        <v>5</v>
      </c>
      <c r="N227" s="13">
        <v>0.01</v>
      </c>
      <c r="O227" s="13">
        <v>4.5</v>
      </c>
      <c r="P227" s="13">
        <v>0.24</v>
      </c>
      <c r="Q227" s="13"/>
      <c r="R227" s="13">
        <v>2.8</v>
      </c>
      <c r="S227" s="13">
        <v>5.2</v>
      </c>
      <c r="T227" s="13">
        <v>4</v>
      </c>
      <c r="U227" s="27">
        <v>0.18</v>
      </c>
    </row>
    <row r="228" spans="2:21" ht="22.5" customHeight="1">
      <c r="B228" s="118"/>
      <c r="C228" s="119"/>
      <c r="D228" s="120"/>
      <c r="E228" s="72" t="s">
        <v>24</v>
      </c>
      <c r="F228" s="72"/>
      <c r="G228" s="73">
        <v>24</v>
      </c>
      <c r="H228" s="73"/>
      <c r="I228" s="12">
        <v>30</v>
      </c>
      <c r="J228" s="13">
        <v>0.33</v>
      </c>
      <c r="K228" s="13">
        <v>0.06</v>
      </c>
      <c r="L228" s="13">
        <v>1.14</v>
      </c>
      <c r="M228" s="14">
        <v>7.5</v>
      </c>
      <c r="N228" s="13">
        <v>0.015</v>
      </c>
      <c r="O228" s="13">
        <v>6.75</v>
      </c>
      <c r="P228" s="13">
        <v>0.36</v>
      </c>
      <c r="Q228" s="13"/>
      <c r="R228" s="13">
        <v>4.2</v>
      </c>
      <c r="S228" s="13">
        <v>7.8</v>
      </c>
      <c r="T228" s="13">
        <v>6</v>
      </c>
      <c r="U228" s="27">
        <v>0.27</v>
      </c>
    </row>
    <row r="229" spans="2:21" ht="13.5" customHeight="1">
      <c r="B229" s="117" t="s">
        <v>75</v>
      </c>
      <c r="C229" s="117"/>
      <c r="D229" s="117"/>
      <c r="E229" s="72" t="s">
        <v>23</v>
      </c>
      <c r="F229" s="72"/>
      <c r="G229" s="73">
        <v>423</v>
      </c>
      <c r="H229" s="73"/>
      <c r="I229" s="12">
        <v>90</v>
      </c>
      <c r="J229" s="13">
        <v>8.944</v>
      </c>
      <c r="K229" s="13">
        <v>10.03</v>
      </c>
      <c r="L229" s="13">
        <v>9.974</v>
      </c>
      <c r="M229" s="14">
        <v>133.166</v>
      </c>
      <c r="N229" s="13">
        <v>0.02</v>
      </c>
      <c r="O229" s="13">
        <v>1.16</v>
      </c>
      <c r="P229" s="13">
        <v>0.003</v>
      </c>
      <c r="Q229" s="13">
        <v>1.306</v>
      </c>
      <c r="R229" s="13">
        <v>5.792</v>
      </c>
      <c r="S229" s="13">
        <v>14.492</v>
      </c>
      <c r="T229" s="13">
        <v>4.558</v>
      </c>
      <c r="U229" s="27">
        <v>36.97</v>
      </c>
    </row>
    <row r="230" spans="2:21" ht="13.5" customHeight="1">
      <c r="B230" s="118"/>
      <c r="C230" s="119"/>
      <c r="D230" s="120"/>
      <c r="E230" s="72" t="s">
        <v>24</v>
      </c>
      <c r="F230" s="72"/>
      <c r="G230" s="73">
        <v>423</v>
      </c>
      <c r="H230" s="73"/>
      <c r="I230" s="15">
        <v>100</v>
      </c>
      <c r="J230" s="13">
        <v>11.34</v>
      </c>
      <c r="K230" s="13">
        <v>13.566</v>
      </c>
      <c r="L230" s="13">
        <v>12.404</v>
      </c>
      <c r="M230" s="14">
        <v>175.92</v>
      </c>
      <c r="N230" s="13">
        <v>0.025</v>
      </c>
      <c r="O230" s="13">
        <v>1.02</v>
      </c>
      <c r="P230" s="13">
        <v>0.002</v>
      </c>
      <c r="Q230" s="13">
        <v>2.21</v>
      </c>
      <c r="R230" s="13">
        <v>6.539</v>
      </c>
      <c r="S230" s="13">
        <v>3.894</v>
      </c>
      <c r="T230" s="13">
        <v>4.846</v>
      </c>
      <c r="U230" s="27">
        <v>27.818</v>
      </c>
    </row>
    <row r="231" spans="2:21" ht="13.5" customHeight="1">
      <c r="B231" s="117" t="s">
        <v>98</v>
      </c>
      <c r="C231" s="117"/>
      <c r="D231" s="117"/>
      <c r="E231" s="72" t="s">
        <v>23</v>
      </c>
      <c r="F231" s="72"/>
      <c r="G231" s="73">
        <v>463</v>
      </c>
      <c r="H231" s="73"/>
      <c r="I231" s="15">
        <v>150</v>
      </c>
      <c r="J231" s="13">
        <v>7.716</v>
      </c>
      <c r="K231" s="13">
        <v>5.384</v>
      </c>
      <c r="L231" s="13">
        <v>26.323</v>
      </c>
      <c r="M231" s="14">
        <v>232.585</v>
      </c>
      <c r="N231" s="13">
        <v>0.255</v>
      </c>
      <c r="O231" s="13"/>
      <c r="P231" s="13">
        <v>0.021</v>
      </c>
      <c r="Q231" s="13">
        <v>4.16</v>
      </c>
      <c r="R231" s="13">
        <v>30.396</v>
      </c>
      <c r="S231" s="13">
        <v>154.621</v>
      </c>
      <c r="T231" s="13">
        <v>0.158</v>
      </c>
      <c r="U231" s="27">
        <v>2.985</v>
      </c>
    </row>
    <row r="232" spans="2:21" ht="18" customHeight="1">
      <c r="B232" s="118"/>
      <c r="C232" s="119"/>
      <c r="D232" s="120"/>
      <c r="E232" s="72" t="s">
        <v>24</v>
      </c>
      <c r="F232" s="72"/>
      <c r="G232" s="73">
        <v>463</v>
      </c>
      <c r="H232" s="73"/>
      <c r="I232" s="15">
        <v>180</v>
      </c>
      <c r="J232" s="13">
        <v>8.715</v>
      </c>
      <c r="K232" s="13">
        <v>6.46</v>
      </c>
      <c r="L232" s="13">
        <v>32.561</v>
      </c>
      <c r="M232" s="14">
        <v>278.971</v>
      </c>
      <c r="N232" s="13">
        <v>0.306</v>
      </c>
      <c r="O232" s="13"/>
      <c r="P232" s="13">
        <v>0.025</v>
      </c>
      <c r="Q232" s="13">
        <v>4.989</v>
      </c>
      <c r="R232" s="13">
        <v>36.456</v>
      </c>
      <c r="S232" s="13">
        <v>185.444</v>
      </c>
      <c r="T232" s="13">
        <v>0.189</v>
      </c>
      <c r="U232" s="27">
        <v>3.58</v>
      </c>
    </row>
    <row r="233" spans="2:21" ht="13.5" customHeight="1">
      <c r="B233" s="117" t="s">
        <v>71</v>
      </c>
      <c r="C233" s="117"/>
      <c r="D233" s="117"/>
      <c r="E233" s="72" t="s">
        <v>23</v>
      </c>
      <c r="F233" s="72"/>
      <c r="G233" s="89">
        <v>702</v>
      </c>
      <c r="H233" s="89"/>
      <c r="I233" s="15">
        <v>200</v>
      </c>
      <c r="J233" s="13">
        <v>0.08</v>
      </c>
      <c r="K233" s="13"/>
      <c r="L233" s="13">
        <v>33.552</v>
      </c>
      <c r="M233" s="14">
        <v>127.76</v>
      </c>
      <c r="N233" s="13">
        <v>0.004</v>
      </c>
      <c r="O233" s="13">
        <v>0.72</v>
      </c>
      <c r="P233" s="13"/>
      <c r="Q233" s="13"/>
      <c r="R233" s="13">
        <v>0.48</v>
      </c>
      <c r="S233" s="13">
        <v>2.4</v>
      </c>
      <c r="T233" s="13">
        <v>4</v>
      </c>
      <c r="U233" s="27">
        <v>0.152</v>
      </c>
    </row>
    <row r="234" spans="2:21" ht="16.5" customHeight="1">
      <c r="B234" s="118"/>
      <c r="C234" s="119"/>
      <c r="D234" s="120"/>
      <c r="E234" s="72" t="s">
        <v>24</v>
      </c>
      <c r="F234" s="72"/>
      <c r="G234" s="89">
        <v>702</v>
      </c>
      <c r="H234" s="89"/>
      <c r="I234" s="15">
        <v>200</v>
      </c>
      <c r="J234" s="13">
        <v>0.08</v>
      </c>
      <c r="K234" s="13"/>
      <c r="L234" s="13">
        <v>33.552</v>
      </c>
      <c r="M234" s="14">
        <v>127.76</v>
      </c>
      <c r="N234" s="13">
        <v>0.004</v>
      </c>
      <c r="O234" s="13">
        <v>0.72</v>
      </c>
      <c r="P234" s="13"/>
      <c r="Q234" s="13"/>
      <c r="R234" s="13">
        <v>0.48</v>
      </c>
      <c r="S234" s="13">
        <v>2.4</v>
      </c>
      <c r="T234" s="13">
        <v>4</v>
      </c>
      <c r="U234" s="27">
        <v>0.152</v>
      </c>
    </row>
    <row r="235" spans="2:21" ht="13.5" customHeight="1">
      <c r="B235" s="117" t="s">
        <v>29</v>
      </c>
      <c r="C235" s="117"/>
      <c r="D235" s="117"/>
      <c r="E235" s="72" t="s">
        <v>23</v>
      </c>
      <c r="F235" s="72"/>
      <c r="G235" s="88" t="s">
        <v>30</v>
      </c>
      <c r="H235" s="88"/>
      <c r="I235" s="12">
        <v>20</v>
      </c>
      <c r="J235" s="13">
        <v>1.52</v>
      </c>
      <c r="K235" s="13">
        <v>0.18</v>
      </c>
      <c r="L235" s="13">
        <v>9.94</v>
      </c>
      <c r="M235" s="14">
        <v>45.2</v>
      </c>
      <c r="N235" s="13">
        <v>0.022</v>
      </c>
      <c r="O235" s="13"/>
      <c r="P235" s="13"/>
      <c r="Q235" s="13">
        <v>0.28</v>
      </c>
      <c r="R235" s="13">
        <v>4</v>
      </c>
      <c r="S235" s="13">
        <v>13</v>
      </c>
      <c r="T235" s="13">
        <v>2.8</v>
      </c>
      <c r="U235" s="27">
        <v>0.18</v>
      </c>
    </row>
    <row r="236" spans="2:21" ht="13.5" customHeight="1">
      <c r="B236" s="118"/>
      <c r="C236" s="119"/>
      <c r="D236" s="120"/>
      <c r="E236" s="72" t="s">
        <v>24</v>
      </c>
      <c r="F236" s="72"/>
      <c r="G236" s="88" t="s">
        <v>30</v>
      </c>
      <c r="H236" s="88"/>
      <c r="I236" s="12">
        <v>25</v>
      </c>
      <c r="J236" s="13">
        <v>1.9</v>
      </c>
      <c r="K236" s="13">
        <v>0.25</v>
      </c>
      <c r="L236" s="13">
        <v>12.425</v>
      </c>
      <c r="M236" s="14">
        <v>56.5</v>
      </c>
      <c r="N236" s="13">
        <v>0.028</v>
      </c>
      <c r="O236" s="13"/>
      <c r="P236" s="13"/>
      <c r="Q236" s="13">
        <v>0.42</v>
      </c>
      <c r="R236" s="13">
        <v>5</v>
      </c>
      <c r="S236" s="13">
        <v>16.25</v>
      </c>
      <c r="T236" s="13">
        <v>3.5</v>
      </c>
      <c r="U236" s="27">
        <v>0.225</v>
      </c>
    </row>
    <row r="237" spans="2:21" ht="13.5" customHeight="1">
      <c r="B237" s="117" t="s">
        <v>31</v>
      </c>
      <c r="C237" s="117"/>
      <c r="D237" s="117"/>
      <c r="E237" s="72" t="s">
        <v>23</v>
      </c>
      <c r="F237" s="72"/>
      <c r="G237" s="88" t="s">
        <v>32</v>
      </c>
      <c r="H237" s="88"/>
      <c r="I237" s="12">
        <v>20</v>
      </c>
      <c r="J237" s="13">
        <v>1.102</v>
      </c>
      <c r="K237" s="13">
        <v>0.2</v>
      </c>
      <c r="L237" s="13">
        <v>6.416</v>
      </c>
      <c r="M237" s="14">
        <v>38</v>
      </c>
      <c r="N237" s="13">
        <v>0.016</v>
      </c>
      <c r="O237" s="13"/>
      <c r="P237" s="13"/>
      <c r="Q237" s="13">
        <v>0.28</v>
      </c>
      <c r="R237" s="13">
        <v>4.2</v>
      </c>
      <c r="S237" s="13">
        <v>17.4</v>
      </c>
      <c r="T237" s="13">
        <v>3.8</v>
      </c>
      <c r="U237" s="27">
        <v>0.4</v>
      </c>
    </row>
    <row r="238" spans="2:21" ht="22.5" customHeight="1">
      <c r="B238" s="118"/>
      <c r="C238" s="119"/>
      <c r="D238" s="120"/>
      <c r="E238" s="72" t="s">
        <v>24</v>
      </c>
      <c r="F238" s="72"/>
      <c r="G238" s="88" t="s">
        <v>32</v>
      </c>
      <c r="H238" s="88"/>
      <c r="I238" s="12">
        <v>25</v>
      </c>
      <c r="J238" s="13">
        <v>1.378</v>
      </c>
      <c r="K238" s="13">
        <v>0.25</v>
      </c>
      <c r="L238" s="13">
        <v>8.02</v>
      </c>
      <c r="M238" s="14">
        <v>47.5</v>
      </c>
      <c r="N238" s="13">
        <v>0.02</v>
      </c>
      <c r="O238" s="13"/>
      <c r="P238" s="13"/>
      <c r="Q238" s="13">
        <v>0.42</v>
      </c>
      <c r="R238" s="13">
        <v>5.25</v>
      </c>
      <c r="S238" s="13">
        <v>21.75</v>
      </c>
      <c r="T238" s="13">
        <v>4.75</v>
      </c>
      <c r="U238" s="27">
        <v>0.5</v>
      </c>
    </row>
    <row r="239" spans="2:21" ht="13.5" customHeight="1">
      <c r="B239" s="103"/>
      <c r="C239" s="103"/>
      <c r="D239" s="103"/>
      <c r="E239" s="104"/>
      <c r="F239" s="104"/>
      <c r="G239" s="105"/>
      <c r="H239" s="105"/>
      <c r="I239" s="10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30"/>
    </row>
    <row r="240" spans="1:21" s="3" customFormat="1" ht="13.5" customHeight="1">
      <c r="A240" s="6"/>
      <c r="B240" s="110" t="s">
        <v>42</v>
      </c>
      <c r="C240" s="110"/>
      <c r="D240" s="110"/>
      <c r="E240" s="110"/>
      <c r="F240" s="113" t="s">
        <v>87</v>
      </c>
      <c r="G240" s="113"/>
      <c r="H240" s="113"/>
      <c r="I240" s="148" t="s">
        <v>33</v>
      </c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</row>
    <row r="241" spans="1:21" s="3" customFormat="1" ht="13.5" customHeight="1">
      <c r="A241" s="6"/>
      <c r="B241" s="111"/>
      <c r="C241" s="112"/>
      <c r="D241" s="112"/>
      <c r="E241" s="112"/>
      <c r="F241" s="114"/>
      <c r="G241" s="115"/>
      <c r="H241" s="115"/>
      <c r="I241" s="149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50"/>
    </row>
    <row r="242" spans="2:21" ht="13.5" customHeight="1">
      <c r="B242" s="117" t="s">
        <v>63</v>
      </c>
      <c r="C242" s="117"/>
      <c r="D242" s="117"/>
      <c r="E242" s="72" t="s">
        <v>23</v>
      </c>
      <c r="F242" s="72"/>
      <c r="G242" s="73">
        <v>60</v>
      </c>
      <c r="H242" s="73"/>
      <c r="I242" s="12">
        <v>60</v>
      </c>
      <c r="J242" s="13">
        <v>1.167</v>
      </c>
      <c r="K242" s="13">
        <v>6.193</v>
      </c>
      <c r="L242" s="13">
        <v>5.485</v>
      </c>
      <c r="M242" s="14">
        <v>79.707</v>
      </c>
      <c r="N242" s="13">
        <v>0.035</v>
      </c>
      <c r="O242" s="13">
        <v>5.52</v>
      </c>
      <c r="P242" s="13"/>
      <c r="Q242" s="13">
        <v>2.696</v>
      </c>
      <c r="R242" s="13">
        <v>14.13</v>
      </c>
      <c r="S242" s="13">
        <v>26.268</v>
      </c>
      <c r="T242" s="13">
        <v>12.198</v>
      </c>
      <c r="U242" s="27">
        <v>0.49</v>
      </c>
    </row>
    <row r="243" spans="2:21" ht="24.75" customHeight="1">
      <c r="B243" s="118"/>
      <c r="C243" s="119"/>
      <c r="D243" s="120"/>
      <c r="E243" s="72" t="s">
        <v>24</v>
      </c>
      <c r="F243" s="72"/>
      <c r="G243" s="73">
        <v>60</v>
      </c>
      <c r="H243" s="73"/>
      <c r="I243" s="15">
        <v>100</v>
      </c>
      <c r="J243" s="13">
        <v>1.945</v>
      </c>
      <c r="K243" s="13">
        <v>8.321</v>
      </c>
      <c r="L243" s="13">
        <v>9.142</v>
      </c>
      <c r="M243" s="14">
        <v>132.845</v>
      </c>
      <c r="N243" s="13">
        <v>0.058</v>
      </c>
      <c r="O243" s="13">
        <v>9.2</v>
      </c>
      <c r="P243" s="13"/>
      <c r="Q243" s="13">
        <v>4.494</v>
      </c>
      <c r="R243" s="13">
        <v>23.55</v>
      </c>
      <c r="S243" s="13">
        <v>43.78</v>
      </c>
      <c r="T243" s="13">
        <v>20.33</v>
      </c>
      <c r="U243" s="27">
        <v>0.816</v>
      </c>
    </row>
    <row r="244" spans="2:21" ht="13.5" customHeight="1">
      <c r="B244" s="117" t="s">
        <v>99</v>
      </c>
      <c r="C244" s="117"/>
      <c r="D244" s="117"/>
      <c r="E244" s="72" t="s">
        <v>23</v>
      </c>
      <c r="F244" s="72"/>
      <c r="G244" s="73">
        <v>132</v>
      </c>
      <c r="H244" s="73"/>
      <c r="I244" s="15">
        <v>200</v>
      </c>
      <c r="J244" s="13">
        <v>2.14</v>
      </c>
      <c r="K244" s="13">
        <v>2.24</v>
      </c>
      <c r="L244" s="13">
        <v>13.71</v>
      </c>
      <c r="M244" s="14">
        <v>122.2</v>
      </c>
      <c r="N244" s="13">
        <v>0.09</v>
      </c>
      <c r="O244" s="13">
        <v>6.6</v>
      </c>
      <c r="P244" s="13"/>
      <c r="Q244" s="13">
        <v>1.55</v>
      </c>
      <c r="R244" s="13">
        <v>20.88</v>
      </c>
      <c r="S244" s="13">
        <v>66.12</v>
      </c>
      <c r="T244" s="13">
        <v>22.8</v>
      </c>
      <c r="U244" s="27">
        <v>1.04</v>
      </c>
    </row>
    <row r="245" spans="2:21" ht="21.75" customHeight="1">
      <c r="B245" s="118"/>
      <c r="C245" s="119"/>
      <c r="D245" s="120"/>
      <c r="E245" s="72" t="s">
        <v>24</v>
      </c>
      <c r="F245" s="72"/>
      <c r="G245" s="73">
        <v>132</v>
      </c>
      <c r="H245" s="73"/>
      <c r="I245" s="15">
        <v>250</v>
      </c>
      <c r="J245" s="13">
        <v>3.893</v>
      </c>
      <c r="K245" s="13">
        <v>4.406</v>
      </c>
      <c r="L245" s="13">
        <v>13.113</v>
      </c>
      <c r="M245" s="14">
        <v>152.75</v>
      </c>
      <c r="N245" s="13">
        <v>0.11</v>
      </c>
      <c r="O245" s="13">
        <v>8.25</v>
      </c>
      <c r="P245" s="13"/>
      <c r="Q245" s="13">
        <v>1.937</v>
      </c>
      <c r="R245" s="13">
        <v>26.1</v>
      </c>
      <c r="S245" s="13">
        <v>82.65</v>
      </c>
      <c r="T245" s="13">
        <v>28.5</v>
      </c>
      <c r="U245" s="27">
        <v>1.3</v>
      </c>
    </row>
    <row r="246" spans="2:21" ht="13.5" customHeight="1">
      <c r="B246" s="155" t="s">
        <v>100</v>
      </c>
      <c r="C246" s="155"/>
      <c r="D246" s="155"/>
      <c r="E246" s="121" t="s">
        <v>23</v>
      </c>
      <c r="F246" s="122"/>
      <c r="G246" s="123">
        <v>202</v>
      </c>
      <c r="H246" s="123"/>
      <c r="I246" s="40">
        <v>90</v>
      </c>
      <c r="J246" s="41">
        <v>10.802</v>
      </c>
      <c r="K246" s="41">
        <v>10.114</v>
      </c>
      <c r="L246" s="41">
        <v>13.843</v>
      </c>
      <c r="M246" s="42">
        <v>163.904</v>
      </c>
      <c r="N246" s="41">
        <v>0.022</v>
      </c>
      <c r="O246" s="41">
        <v>2.46</v>
      </c>
      <c r="P246" s="41">
        <v>0.003</v>
      </c>
      <c r="Q246" s="41">
        <v>1.306</v>
      </c>
      <c r="R246" s="41">
        <v>8.822</v>
      </c>
      <c r="S246" s="41">
        <v>20.641</v>
      </c>
      <c r="T246" s="41">
        <v>5.957</v>
      </c>
      <c r="U246" s="47">
        <v>37.071</v>
      </c>
    </row>
    <row r="247" spans="2:21" ht="12" customHeight="1">
      <c r="B247" s="156"/>
      <c r="C247" s="157"/>
      <c r="D247" s="158"/>
      <c r="E247" s="121" t="s">
        <v>24</v>
      </c>
      <c r="F247" s="122"/>
      <c r="G247" s="123">
        <v>202</v>
      </c>
      <c r="H247" s="123"/>
      <c r="I247" s="43">
        <v>100</v>
      </c>
      <c r="J247" s="41">
        <v>13.301</v>
      </c>
      <c r="K247" s="41">
        <v>12.414</v>
      </c>
      <c r="L247" s="41">
        <v>15.784</v>
      </c>
      <c r="M247" s="42">
        <v>200.764</v>
      </c>
      <c r="N247" s="41">
        <v>0.027</v>
      </c>
      <c r="O247" s="41">
        <v>2.82</v>
      </c>
      <c r="P247" s="41">
        <v>0.002</v>
      </c>
      <c r="Q247" s="41">
        <v>1.798</v>
      </c>
      <c r="R247" s="41">
        <v>10.677</v>
      </c>
      <c r="S247" s="41">
        <v>25.617</v>
      </c>
      <c r="T247" s="41">
        <v>6.746</v>
      </c>
      <c r="U247" s="47">
        <v>27.956</v>
      </c>
    </row>
    <row r="248" spans="2:21" ht="13.5" customHeight="1">
      <c r="B248" s="117" t="s">
        <v>101</v>
      </c>
      <c r="C248" s="117"/>
      <c r="D248" s="117"/>
      <c r="E248" s="72" t="s">
        <v>23</v>
      </c>
      <c r="F248" s="72"/>
      <c r="G248" s="73">
        <v>469</v>
      </c>
      <c r="H248" s="73"/>
      <c r="I248" s="15">
        <v>150</v>
      </c>
      <c r="J248" s="13">
        <v>5.365</v>
      </c>
      <c r="K248" s="13">
        <v>4.265</v>
      </c>
      <c r="L248" s="13">
        <v>37.247</v>
      </c>
      <c r="M248" s="14">
        <v>203.79</v>
      </c>
      <c r="N248" s="13">
        <v>0.087</v>
      </c>
      <c r="O248" s="13"/>
      <c r="P248" s="13">
        <v>0.021</v>
      </c>
      <c r="Q248" s="13">
        <v>1.193</v>
      </c>
      <c r="R248" s="13">
        <v>10.427</v>
      </c>
      <c r="S248" s="13">
        <v>45.359</v>
      </c>
      <c r="T248" s="13">
        <v>8.306</v>
      </c>
      <c r="U248" s="27">
        <v>0.622</v>
      </c>
    </row>
    <row r="249" spans="2:21" ht="25.5" customHeight="1">
      <c r="B249" s="118"/>
      <c r="C249" s="119"/>
      <c r="D249" s="120"/>
      <c r="E249" s="72" t="s">
        <v>24</v>
      </c>
      <c r="F249" s="72"/>
      <c r="G249" s="73">
        <v>469</v>
      </c>
      <c r="H249" s="73"/>
      <c r="I249" s="15">
        <v>180</v>
      </c>
      <c r="J249" s="13">
        <v>6.437</v>
      </c>
      <c r="K249" s="13">
        <v>5.117</v>
      </c>
      <c r="L249" s="13">
        <v>46.011</v>
      </c>
      <c r="M249" s="14">
        <v>244.528</v>
      </c>
      <c r="N249" s="13">
        <v>0.105</v>
      </c>
      <c r="O249" s="13"/>
      <c r="P249" s="13">
        <v>0.025</v>
      </c>
      <c r="Q249" s="13">
        <v>1.431</v>
      </c>
      <c r="R249" s="13">
        <v>12.512</v>
      </c>
      <c r="S249" s="13">
        <v>54.426</v>
      </c>
      <c r="T249" s="13">
        <v>9.967</v>
      </c>
      <c r="U249" s="27">
        <v>0.746</v>
      </c>
    </row>
    <row r="250" spans="2:21" ht="13.5" customHeight="1">
      <c r="B250" s="117" t="s">
        <v>81</v>
      </c>
      <c r="C250" s="117"/>
      <c r="D250" s="117"/>
      <c r="E250" s="72" t="s">
        <v>23</v>
      </c>
      <c r="F250" s="72"/>
      <c r="G250" s="116">
        <v>629</v>
      </c>
      <c r="H250" s="116"/>
      <c r="I250" s="15">
        <v>187</v>
      </c>
      <c r="J250" s="13">
        <v>0.243</v>
      </c>
      <c r="K250" s="13">
        <v>0.046</v>
      </c>
      <c r="L250" s="13">
        <v>13.761</v>
      </c>
      <c r="M250" s="14">
        <v>53.71</v>
      </c>
      <c r="N250" s="13">
        <v>0.003</v>
      </c>
      <c r="O250" s="13">
        <v>2.801</v>
      </c>
      <c r="P250" s="13"/>
      <c r="Q250" s="13"/>
      <c r="R250" s="13">
        <v>3.111</v>
      </c>
      <c r="S250" s="13">
        <v>1.54</v>
      </c>
      <c r="T250" s="13">
        <v>0.84</v>
      </c>
      <c r="U250" s="27">
        <v>0.09</v>
      </c>
    </row>
    <row r="251" spans="2:21" ht="15.75" customHeight="1">
      <c r="B251" s="118"/>
      <c r="C251" s="119"/>
      <c r="D251" s="120"/>
      <c r="E251" s="72" t="s">
        <v>24</v>
      </c>
      <c r="F251" s="72"/>
      <c r="G251" s="116">
        <v>629</v>
      </c>
      <c r="H251" s="116"/>
      <c r="I251" s="15">
        <v>187</v>
      </c>
      <c r="J251" s="13">
        <v>0.243</v>
      </c>
      <c r="K251" s="13">
        <v>0.046</v>
      </c>
      <c r="L251" s="13">
        <v>13.761</v>
      </c>
      <c r="M251" s="14">
        <v>53.71</v>
      </c>
      <c r="N251" s="13">
        <v>0.003</v>
      </c>
      <c r="O251" s="13">
        <v>2.801</v>
      </c>
      <c r="P251" s="13"/>
      <c r="Q251" s="13"/>
      <c r="R251" s="13">
        <v>3.111</v>
      </c>
      <c r="S251" s="13">
        <v>1.54</v>
      </c>
      <c r="T251" s="13">
        <v>0.84</v>
      </c>
      <c r="U251" s="27">
        <v>0.09</v>
      </c>
    </row>
    <row r="252" spans="2:21" ht="13.5" customHeight="1">
      <c r="B252" s="140" t="s">
        <v>29</v>
      </c>
      <c r="C252" s="141"/>
      <c r="D252" s="142"/>
      <c r="E252" s="91" t="s">
        <v>23</v>
      </c>
      <c r="F252" s="92"/>
      <c r="G252" s="93" t="s">
        <v>30</v>
      </c>
      <c r="H252" s="94"/>
      <c r="I252" s="12">
        <v>20</v>
      </c>
      <c r="J252" s="13">
        <v>1.52</v>
      </c>
      <c r="K252" s="13">
        <v>0.18</v>
      </c>
      <c r="L252" s="13">
        <v>9.94</v>
      </c>
      <c r="M252" s="14">
        <v>45.2</v>
      </c>
      <c r="N252" s="13">
        <v>0.022</v>
      </c>
      <c r="O252" s="13"/>
      <c r="P252" s="13"/>
      <c r="Q252" s="13">
        <v>0.28</v>
      </c>
      <c r="R252" s="13">
        <v>4</v>
      </c>
      <c r="S252" s="13">
        <v>13</v>
      </c>
      <c r="T252" s="13">
        <v>2.8</v>
      </c>
      <c r="U252" s="27">
        <v>0.18</v>
      </c>
    </row>
    <row r="253" spans="2:21" ht="13.5" customHeight="1">
      <c r="B253" s="118"/>
      <c r="C253" s="119"/>
      <c r="D253" s="120"/>
      <c r="E253" s="91" t="s">
        <v>24</v>
      </c>
      <c r="F253" s="92"/>
      <c r="G253" s="93" t="s">
        <v>30</v>
      </c>
      <c r="H253" s="94"/>
      <c r="I253" s="12">
        <v>30</v>
      </c>
      <c r="J253" s="13">
        <v>2.28</v>
      </c>
      <c r="K253" s="13">
        <v>0.27</v>
      </c>
      <c r="L253" s="13">
        <v>14.91</v>
      </c>
      <c r="M253" s="14">
        <v>67.8</v>
      </c>
      <c r="N253" s="13">
        <v>0.033</v>
      </c>
      <c r="O253" s="13"/>
      <c r="P253" s="13"/>
      <c r="Q253" s="13">
        <v>0.5</v>
      </c>
      <c r="R253" s="13">
        <v>6</v>
      </c>
      <c r="S253" s="13">
        <v>19.5</v>
      </c>
      <c r="T253" s="13">
        <v>4.2</v>
      </c>
      <c r="U253" s="27">
        <v>0.27</v>
      </c>
    </row>
    <row r="254" spans="2:21" ht="13.5" customHeight="1">
      <c r="B254" s="140" t="s">
        <v>31</v>
      </c>
      <c r="C254" s="141"/>
      <c r="D254" s="142"/>
      <c r="E254" s="91" t="s">
        <v>23</v>
      </c>
      <c r="F254" s="92"/>
      <c r="G254" s="93" t="s">
        <v>32</v>
      </c>
      <c r="H254" s="94"/>
      <c r="I254" s="12">
        <v>20</v>
      </c>
      <c r="J254" s="13">
        <v>1.102</v>
      </c>
      <c r="K254" s="13">
        <v>0.2</v>
      </c>
      <c r="L254" s="13">
        <v>6.416</v>
      </c>
      <c r="M254" s="14">
        <v>38</v>
      </c>
      <c r="N254" s="13">
        <v>0.016</v>
      </c>
      <c r="O254" s="13"/>
      <c r="P254" s="13"/>
      <c r="Q254" s="13">
        <v>0.28</v>
      </c>
      <c r="R254" s="13">
        <v>4.2</v>
      </c>
      <c r="S254" s="13">
        <v>17.4</v>
      </c>
      <c r="T254" s="13">
        <v>3.8</v>
      </c>
      <c r="U254" s="27">
        <v>0.4</v>
      </c>
    </row>
    <row r="255" spans="2:21" ht="13.5" customHeight="1">
      <c r="B255" s="118"/>
      <c r="C255" s="119"/>
      <c r="D255" s="120"/>
      <c r="E255" s="91" t="s">
        <v>24</v>
      </c>
      <c r="F255" s="92"/>
      <c r="G255" s="93" t="s">
        <v>32</v>
      </c>
      <c r="H255" s="94"/>
      <c r="I255" s="12">
        <v>30</v>
      </c>
      <c r="J255" s="13">
        <v>1.653</v>
      </c>
      <c r="K255" s="13">
        <v>0.3</v>
      </c>
      <c r="L255" s="13">
        <v>9.624</v>
      </c>
      <c r="M255" s="14">
        <v>57</v>
      </c>
      <c r="N255" s="13">
        <v>0.024</v>
      </c>
      <c r="O255" s="13"/>
      <c r="P255" s="13"/>
      <c r="Q255" s="13">
        <v>0.5</v>
      </c>
      <c r="R255" s="13">
        <v>6.3</v>
      </c>
      <c r="S255" s="13">
        <v>26.1</v>
      </c>
      <c r="T255" s="13">
        <v>5.7</v>
      </c>
      <c r="U255" s="27">
        <v>0.6</v>
      </c>
    </row>
    <row r="256" spans="2:21" ht="13.5" customHeight="1">
      <c r="B256" s="136" t="s">
        <v>40</v>
      </c>
      <c r="C256" s="97" t="s">
        <v>21</v>
      </c>
      <c r="D256" s="97"/>
      <c r="E256" s="98"/>
      <c r="F256" s="95" t="s">
        <v>23</v>
      </c>
      <c r="G256" s="96"/>
      <c r="H256" s="96"/>
      <c r="I256" s="24">
        <f>I227+I229+I231+I233+I235+I237</f>
        <v>500</v>
      </c>
      <c r="J256" s="25">
        <f aca="true" t="shared" si="24" ref="J256:U256">J227+J229+J231+J233+J235+J237</f>
        <v>19.582</v>
      </c>
      <c r="K256" s="25">
        <f t="shared" si="24"/>
        <v>15.833999999999998</v>
      </c>
      <c r="L256" s="25">
        <f t="shared" si="24"/>
        <v>86.965</v>
      </c>
      <c r="M256" s="25">
        <f t="shared" si="24"/>
        <v>581.711</v>
      </c>
      <c r="N256" s="25">
        <f t="shared" si="24"/>
        <v>0.32700000000000007</v>
      </c>
      <c r="O256" s="25">
        <f t="shared" si="24"/>
        <v>6.38</v>
      </c>
      <c r="P256" s="25">
        <f t="shared" si="24"/>
        <v>0.264</v>
      </c>
      <c r="Q256" s="25">
        <f t="shared" si="24"/>
        <v>6.026000000000001</v>
      </c>
      <c r="R256" s="25">
        <f t="shared" si="24"/>
        <v>47.668</v>
      </c>
      <c r="S256" s="25">
        <f t="shared" si="24"/>
        <v>207.11300000000003</v>
      </c>
      <c r="T256" s="25">
        <f t="shared" si="24"/>
        <v>19.316</v>
      </c>
      <c r="U256" s="25">
        <f t="shared" si="24"/>
        <v>40.867</v>
      </c>
    </row>
    <row r="257" spans="2:21" ht="13.5" customHeight="1">
      <c r="B257" s="137"/>
      <c r="C257" s="99"/>
      <c r="D257" s="100"/>
      <c r="E257" s="101"/>
      <c r="F257" s="95" t="s">
        <v>24</v>
      </c>
      <c r="G257" s="96"/>
      <c r="H257" s="96"/>
      <c r="I257" s="24">
        <f>I228+I230+I232+I234+I236+I238</f>
        <v>560</v>
      </c>
      <c r="J257" s="25">
        <f aca="true" t="shared" si="25" ref="J257:U257">J228+J230+J232+J234+J236+J238</f>
        <v>23.742999999999995</v>
      </c>
      <c r="K257" s="25">
        <f t="shared" si="25"/>
        <v>20.586000000000002</v>
      </c>
      <c r="L257" s="25">
        <f t="shared" si="25"/>
        <v>100.102</v>
      </c>
      <c r="M257" s="25">
        <f t="shared" si="25"/>
        <v>694.151</v>
      </c>
      <c r="N257" s="25">
        <f t="shared" si="25"/>
        <v>0.398</v>
      </c>
      <c r="O257" s="25">
        <f t="shared" si="25"/>
        <v>8.49</v>
      </c>
      <c r="P257" s="25">
        <f t="shared" si="25"/>
        <v>0.387</v>
      </c>
      <c r="Q257" s="25">
        <f t="shared" si="25"/>
        <v>8.039</v>
      </c>
      <c r="R257" s="25">
        <f t="shared" si="25"/>
        <v>57.925000000000004</v>
      </c>
      <c r="S257" s="25">
        <f t="shared" si="25"/>
        <v>237.53799999999998</v>
      </c>
      <c r="T257" s="25">
        <f t="shared" si="25"/>
        <v>23.285</v>
      </c>
      <c r="U257" s="25">
        <f t="shared" si="25"/>
        <v>32.545</v>
      </c>
    </row>
    <row r="258" spans="2:21" ht="13.5" customHeight="1">
      <c r="B258" s="137"/>
      <c r="C258" s="97" t="s">
        <v>33</v>
      </c>
      <c r="D258" s="97"/>
      <c r="E258" s="98"/>
      <c r="F258" s="95" t="s">
        <v>23</v>
      </c>
      <c r="G258" s="96"/>
      <c r="H258" s="96"/>
      <c r="I258" s="24">
        <f>I242+I244+I246+I248+I250+I252+I254</f>
        <v>727</v>
      </c>
      <c r="J258" s="25">
        <f aca="true" t="shared" si="26" ref="J258:U258">J242+J244+J246+J248+J250+J252+J254</f>
        <v>22.339</v>
      </c>
      <c r="K258" s="25">
        <f t="shared" si="26"/>
        <v>23.238</v>
      </c>
      <c r="L258" s="25">
        <f t="shared" si="26"/>
        <v>100.40199999999999</v>
      </c>
      <c r="M258" s="25">
        <f t="shared" si="26"/>
        <v>706.5110000000001</v>
      </c>
      <c r="N258" s="25">
        <f t="shared" si="26"/>
        <v>0.275</v>
      </c>
      <c r="O258" s="25">
        <f t="shared" si="26"/>
        <v>17.381</v>
      </c>
      <c r="P258" s="25">
        <f t="shared" si="26"/>
        <v>0.024</v>
      </c>
      <c r="Q258" s="25">
        <f t="shared" si="26"/>
        <v>7.3050000000000015</v>
      </c>
      <c r="R258" s="25">
        <f t="shared" si="26"/>
        <v>65.57</v>
      </c>
      <c r="S258" s="25">
        <f t="shared" si="26"/>
        <v>190.328</v>
      </c>
      <c r="T258" s="25">
        <f t="shared" si="26"/>
        <v>56.701</v>
      </c>
      <c r="U258" s="25">
        <f t="shared" si="26"/>
        <v>39.893</v>
      </c>
    </row>
    <row r="259" spans="2:21" ht="13.5" customHeight="1">
      <c r="B259" s="138"/>
      <c r="C259" s="99"/>
      <c r="D259" s="100"/>
      <c r="E259" s="101"/>
      <c r="F259" s="95" t="s">
        <v>24</v>
      </c>
      <c r="G259" s="96"/>
      <c r="H259" s="96"/>
      <c r="I259" s="24">
        <f>I243+I245+I247+I249+I251+I253+I255</f>
        <v>877</v>
      </c>
      <c r="J259" s="25">
        <f>J243+J245+J247+J249+J251+J253+J255</f>
        <v>29.752</v>
      </c>
      <c r="K259" s="25">
        <f aca="true" t="shared" si="27" ref="K259:U259">K243+K245+K247+K249+K251+K253+K255</f>
        <v>30.874</v>
      </c>
      <c r="L259" s="25">
        <f t="shared" si="27"/>
        <v>122.345</v>
      </c>
      <c r="M259" s="25">
        <f t="shared" si="27"/>
        <v>909.397</v>
      </c>
      <c r="N259" s="25">
        <f t="shared" si="27"/>
        <v>0.36</v>
      </c>
      <c r="O259" s="25">
        <f t="shared" si="27"/>
        <v>23.070999999999998</v>
      </c>
      <c r="P259" s="25">
        <f t="shared" si="27"/>
        <v>0.027000000000000003</v>
      </c>
      <c r="Q259" s="25">
        <f t="shared" si="27"/>
        <v>10.66</v>
      </c>
      <c r="R259" s="25">
        <f t="shared" si="27"/>
        <v>88.25</v>
      </c>
      <c r="S259" s="25">
        <f t="shared" si="27"/>
        <v>253.613</v>
      </c>
      <c r="T259" s="25">
        <f t="shared" si="27"/>
        <v>76.28300000000002</v>
      </c>
      <c r="U259" s="25">
        <f t="shared" si="27"/>
        <v>31.778</v>
      </c>
    </row>
    <row r="260" spans="2:6" s="4" customFormat="1" ht="13.5" customHeight="1">
      <c r="B260" s="9" t="s">
        <v>41</v>
      </c>
      <c r="C260" s="6"/>
      <c r="D260" s="6"/>
      <c r="E260" s="7"/>
      <c r="F260" s="7"/>
    </row>
    <row r="261" spans="2:21" ht="13.5" customHeight="1">
      <c r="B261" s="68" t="s">
        <v>0</v>
      </c>
      <c r="C261" s="68"/>
      <c r="D261" s="68"/>
      <c r="E261" s="69"/>
      <c r="F261" s="69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</row>
    <row r="262" spans="2:21" ht="13.5" customHeight="1">
      <c r="B262" s="76" t="s">
        <v>1</v>
      </c>
      <c r="C262" s="76"/>
      <c r="D262" s="76"/>
      <c r="E262" s="77"/>
      <c r="F262" s="77"/>
      <c r="G262" s="82" t="s">
        <v>2</v>
      </c>
      <c r="H262" s="82"/>
      <c r="I262" s="82" t="s">
        <v>3</v>
      </c>
      <c r="J262" s="71" t="s">
        <v>4</v>
      </c>
      <c r="K262" s="71"/>
      <c r="L262" s="71"/>
      <c r="M262" s="74" t="s">
        <v>5</v>
      </c>
      <c r="N262" s="71" t="s">
        <v>6</v>
      </c>
      <c r="O262" s="71"/>
      <c r="P262" s="71"/>
      <c r="Q262" s="71"/>
      <c r="R262" s="71" t="s">
        <v>7</v>
      </c>
      <c r="S262" s="71"/>
      <c r="T262" s="71"/>
      <c r="U262" s="71"/>
    </row>
    <row r="263" spans="2:21" ht="13.5" customHeight="1">
      <c r="B263" s="78"/>
      <c r="C263" s="79"/>
      <c r="D263" s="79"/>
      <c r="E263" s="80"/>
      <c r="F263" s="81"/>
      <c r="G263" s="75"/>
      <c r="H263" s="83"/>
      <c r="I263" s="139"/>
      <c r="J263" s="11" t="s">
        <v>8</v>
      </c>
      <c r="K263" s="11" t="s">
        <v>9</v>
      </c>
      <c r="L263" s="11" t="s">
        <v>10</v>
      </c>
      <c r="M263" s="75"/>
      <c r="N263" s="11" t="s">
        <v>11</v>
      </c>
      <c r="O263" s="11" t="s">
        <v>12</v>
      </c>
      <c r="P263" s="11" t="s">
        <v>13</v>
      </c>
      <c r="Q263" s="11" t="s">
        <v>14</v>
      </c>
      <c r="R263" s="11" t="s">
        <v>15</v>
      </c>
      <c r="S263" s="11" t="s">
        <v>16</v>
      </c>
      <c r="T263" s="11" t="s">
        <v>17</v>
      </c>
      <c r="U263" s="11" t="s">
        <v>18</v>
      </c>
    </row>
    <row r="264" spans="1:21" s="3" customFormat="1" ht="13.5" customHeight="1">
      <c r="A264" s="6"/>
      <c r="B264" s="110" t="s">
        <v>57</v>
      </c>
      <c r="C264" s="110"/>
      <c r="D264" s="110"/>
      <c r="E264" s="110"/>
      <c r="F264" s="113" t="s">
        <v>87</v>
      </c>
      <c r="G264" s="113"/>
      <c r="H264" s="113"/>
      <c r="I264" s="148" t="s">
        <v>21</v>
      </c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</row>
    <row r="265" spans="1:21" s="3" customFormat="1" ht="13.5" customHeight="1">
      <c r="A265" s="6"/>
      <c r="B265" s="111"/>
      <c r="C265" s="112"/>
      <c r="D265" s="112"/>
      <c r="E265" s="112"/>
      <c r="F265" s="114"/>
      <c r="G265" s="115"/>
      <c r="H265" s="115"/>
      <c r="I265" s="149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50"/>
    </row>
    <row r="266" spans="2:21" ht="24" customHeight="1">
      <c r="B266" s="140" t="s">
        <v>102</v>
      </c>
      <c r="C266" s="141"/>
      <c r="D266" s="142"/>
      <c r="E266" s="72" t="s">
        <v>23</v>
      </c>
      <c r="F266" s="72"/>
      <c r="G266" s="88" t="s">
        <v>103</v>
      </c>
      <c r="H266" s="88"/>
      <c r="I266" s="15">
        <v>100</v>
      </c>
      <c r="J266" s="13">
        <v>5</v>
      </c>
      <c r="K266" s="13">
        <v>1.5</v>
      </c>
      <c r="L266" s="13">
        <v>3.5</v>
      </c>
      <c r="M266" s="14">
        <v>51</v>
      </c>
      <c r="N266" s="13">
        <v>0.03</v>
      </c>
      <c r="O266" s="13">
        <v>0.6</v>
      </c>
      <c r="P266" s="13">
        <v>0.01</v>
      </c>
      <c r="Q266" s="13"/>
      <c r="R266" s="13">
        <v>124</v>
      </c>
      <c r="S266" s="13">
        <v>95</v>
      </c>
      <c r="T266" s="13">
        <v>15</v>
      </c>
      <c r="U266" s="27">
        <v>0.1</v>
      </c>
    </row>
    <row r="267" spans="2:21" ht="22.5" customHeight="1">
      <c r="B267" s="118"/>
      <c r="C267" s="119"/>
      <c r="D267" s="120"/>
      <c r="E267" s="72" t="s">
        <v>24</v>
      </c>
      <c r="F267" s="72"/>
      <c r="G267" s="88" t="s">
        <v>103</v>
      </c>
      <c r="H267" s="88"/>
      <c r="I267" s="15">
        <v>100</v>
      </c>
      <c r="J267" s="13">
        <v>5</v>
      </c>
      <c r="K267" s="13">
        <v>1.5</v>
      </c>
      <c r="L267" s="13">
        <v>3.5</v>
      </c>
      <c r="M267" s="14">
        <v>51</v>
      </c>
      <c r="N267" s="13">
        <v>0.03</v>
      </c>
      <c r="O267" s="13">
        <v>0.6</v>
      </c>
      <c r="P267" s="13">
        <v>0.01</v>
      </c>
      <c r="Q267" s="13"/>
      <c r="R267" s="13">
        <v>124</v>
      </c>
      <c r="S267" s="13">
        <v>95</v>
      </c>
      <c r="T267" s="13">
        <v>15</v>
      </c>
      <c r="U267" s="27">
        <v>0.1</v>
      </c>
    </row>
    <row r="268" spans="2:21" ht="13.5" customHeight="1">
      <c r="B268" s="117" t="s">
        <v>104</v>
      </c>
      <c r="C268" s="117"/>
      <c r="D268" s="117"/>
      <c r="E268" s="72" t="s">
        <v>23</v>
      </c>
      <c r="F268" s="72"/>
      <c r="G268" s="73">
        <v>682</v>
      </c>
      <c r="H268" s="73"/>
      <c r="I268" s="15">
        <v>200</v>
      </c>
      <c r="J268" s="13">
        <v>10.69</v>
      </c>
      <c r="K268" s="13">
        <v>14.398</v>
      </c>
      <c r="L268" s="13">
        <v>64.563</v>
      </c>
      <c r="M268" s="14">
        <v>430.594</v>
      </c>
      <c r="N268" s="13">
        <v>0.216</v>
      </c>
      <c r="O268" s="13">
        <v>1.238</v>
      </c>
      <c r="P268" s="13">
        <v>0.044</v>
      </c>
      <c r="Q268" s="13">
        <v>3.922</v>
      </c>
      <c r="R268" s="13">
        <v>216.692</v>
      </c>
      <c r="S268" s="13">
        <v>238.287</v>
      </c>
      <c r="T268" s="13">
        <v>40.677</v>
      </c>
      <c r="U268" s="27">
        <v>2.361</v>
      </c>
    </row>
    <row r="269" spans="2:21" ht="21.75" customHeight="1">
      <c r="B269" s="118"/>
      <c r="C269" s="119"/>
      <c r="D269" s="120"/>
      <c r="E269" s="72" t="s">
        <v>24</v>
      </c>
      <c r="F269" s="72"/>
      <c r="G269" s="73">
        <v>682</v>
      </c>
      <c r="H269" s="73"/>
      <c r="I269" s="15">
        <v>250</v>
      </c>
      <c r="J269" s="13">
        <v>14.655</v>
      </c>
      <c r="K269" s="13">
        <v>17.904</v>
      </c>
      <c r="L269" s="13">
        <v>81.148</v>
      </c>
      <c r="M269" s="14">
        <v>564.348</v>
      </c>
      <c r="N269" s="13">
        <v>0.273</v>
      </c>
      <c r="O269" s="13">
        <v>1.52</v>
      </c>
      <c r="P269" s="13">
        <v>0.054</v>
      </c>
      <c r="Q269" s="13">
        <v>5.025</v>
      </c>
      <c r="R269" s="13">
        <v>256.679</v>
      </c>
      <c r="S269" s="13">
        <v>290.726</v>
      </c>
      <c r="T269" s="13">
        <v>49.87</v>
      </c>
      <c r="U269" s="27">
        <v>3.021</v>
      </c>
    </row>
    <row r="270" spans="2:21" ht="13.5" customHeight="1">
      <c r="B270" s="117" t="s">
        <v>28</v>
      </c>
      <c r="C270" s="117"/>
      <c r="D270" s="117"/>
      <c r="E270" s="72" t="s">
        <v>23</v>
      </c>
      <c r="F270" s="72"/>
      <c r="G270" s="73">
        <v>628</v>
      </c>
      <c r="H270" s="73"/>
      <c r="I270" s="15">
        <v>200</v>
      </c>
      <c r="J270" s="13">
        <v>0.2</v>
      </c>
      <c r="K270" s="13">
        <v>0.051</v>
      </c>
      <c r="L270" s="13">
        <v>15.01</v>
      </c>
      <c r="M270" s="14">
        <v>57.267</v>
      </c>
      <c r="N270" s="13"/>
      <c r="O270" s="13">
        <v>0.001</v>
      </c>
      <c r="P270" s="13"/>
      <c r="Q270" s="13"/>
      <c r="R270" s="13">
        <v>0.346</v>
      </c>
      <c r="S270" s="13"/>
      <c r="T270" s="13"/>
      <c r="U270" s="27">
        <v>0.053</v>
      </c>
    </row>
    <row r="271" spans="2:21" ht="24.75" customHeight="1">
      <c r="B271" s="118"/>
      <c r="C271" s="119"/>
      <c r="D271" s="120"/>
      <c r="E271" s="72" t="s">
        <v>24</v>
      </c>
      <c r="F271" s="72"/>
      <c r="G271" s="73">
        <v>628</v>
      </c>
      <c r="H271" s="73"/>
      <c r="I271" s="15">
        <v>200</v>
      </c>
      <c r="J271" s="13">
        <v>0.2</v>
      </c>
      <c r="K271" s="13">
        <v>0.051</v>
      </c>
      <c r="L271" s="13">
        <v>15.01</v>
      </c>
      <c r="M271" s="14">
        <v>57.267</v>
      </c>
      <c r="N271" s="13"/>
      <c r="O271" s="13">
        <v>0.001</v>
      </c>
      <c r="P271" s="13"/>
      <c r="Q271" s="13"/>
      <c r="R271" s="13">
        <v>0.346</v>
      </c>
      <c r="S271" s="13"/>
      <c r="T271" s="13"/>
      <c r="U271" s="27">
        <v>0.053</v>
      </c>
    </row>
    <row r="272" spans="2:21" ht="13.5" customHeight="1">
      <c r="B272" s="103"/>
      <c r="C272" s="103"/>
      <c r="D272" s="103"/>
      <c r="E272" s="104"/>
      <c r="F272" s="104"/>
      <c r="G272" s="105"/>
      <c r="H272" s="105"/>
      <c r="I272" s="10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30"/>
    </row>
    <row r="273" spans="1:21" s="3" customFormat="1" ht="13.5" customHeight="1">
      <c r="A273" s="6"/>
      <c r="B273" s="110" t="s">
        <v>57</v>
      </c>
      <c r="C273" s="110"/>
      <c r="D273" s="110"/>
      <c r="E273" s="110"/>
      <c r="F273" s="113" t="s">
        <v>87</v>
      </c>
      <c r="G273" s="113"/>
      <c r="H273" s="113"/>
      <c r="I273" s="148" t="s">
        <v>33</v>
      </c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</row>
    <row r="274" spans="1:21" s="3" customFormat="1" ht="13.5" customHeight="1">
      <c r="A274" s="6"/>
      <c r="B274" s="111"/>
      <c r="C274" s="112"/>
      <c r="D274" s="112"/>
      <c r="E274" s="112"/>
      <c r="F274" s="114"/>
      <c r="G274" s="115"/>
      <c r="H274" s="115"/>
      <c r="I274" s="149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50"/>
    </row>
    <row r="275" spans="2:21" ht="13.5" customHeight="1">
      <c r="B275" s="117" t="s">
        <v>82</v>
      </c>
      <c r="C275" s="117"/>
      <c r="D275" s="117"/>
      <c r="E275" s="72" t="s">
        <v>23</v>
      </c>
      <c r="F275" s="72"/>
      <c r="G275" s="89">
        <v>62</v>
      </c>
      <c r="H275" s="89"/>
      <c r="I275" s="12">
        <v>60</v>
      </c>
      <c r="J275" s="13">
        <v>0.929</v>
      </c>
      <c r="K275" s="13">
        <v>3.003</v>
      </c>
      <c r="L275" s="13">
        <v>5.968</v>
      </c>
      <c r="M275" s="14">
        <v>53.564</v>
      </c>
      <c r="N275" s="13">
        <v>0.032</v>
      </c>
      <c r="O275" s="13">
        <v>23.95</v>
      </c>
      <c r="P275" s="13"/>
      <c r="Q275" s="13">
        <v>1.298</v>
      </c>
      <c r="R275" s="13">
        <v>24.878</v>
      </c>
      <c r="S275" s="13">
        <v>17.963</v>
      </c>
      <c r="T275" s="13">
        <v>9.848</v>
      </c>
      <c r="U275" s="27">
        <v>0.489</v>
      </c>
    </row>
    <row r="276" spans="2:21" ht="30" customHeight="1">
      <c r="B276" s="118"/>
      <c r="C276" s="119"/>
      <c r="D276" s="120"/>
      <c r="E276" s="72" t="s">
        <v>24</v>
      </c>
      <c r="F276" s="72"/>
      <c r="G276" s="89">
        <v>62</v>
      </c>
      <c r="H276" s="89"/>
      <c r="I276" s="15">
        <v>100</v>
      </c>
      <c r="J276" s="13">
        <v>1.55</v>
      </c>
      <c r="K276" s="13">
        <v>5.005</v>
      </c>
      <c r="L276" s="13">
        <v>9.951</v>
      </c>
      <c r="M276" s="14">
        <v>89.292</v>
      </c>
      <c r="N276" s="13">
        <v>0.053</v>
      </c>
      <c r="O276" s="13">
        <v>39.95</v>
      </c>
      <c r="P276" s="13"/>
      <c r="Q276" s="13">
        <v>2.163</v>
      </c>
      <c r="R276" s="13">
        <v>41.494</v>
      </c>
      <c r="S276" s="13">
        <v>29.959</v>
      </c>
      <c r="T276" s="13">
        <v>16.424</v>
      </c>
      <c r="U276" s="27">
        <v>0.816</v>
      </c>
    </row>
    <row r="277" spans="2:21" ht="13.5" customHeight="1">
      <c r="B277" s="117" t="s">
        <v>105</v>
      </c>
      <c r="C277" s="117"/>
      <c r="D277" s="117"/>
      <c r="E277" s="72" t="s">
        <v>23</v>
      </c>
      <c r="F277" s="72"/>
      <c r="G277" s="90" t="s">
        <v>106</v>
      </c>
      <c r="H277" s="90"/>
      <c r="I277" s="15">
        <v>200</v>
      </c>
      <c r="J277" s="13">
        <v>5.12</v>
      </c>
      <c r="K277" s="13">
        <v>3.6</v>
      </c>
      <c r="L277" s="13">
        <v>14.88</v>
      </c>
      <c r="M277" s="14">
        <v>112.8</v>
      </c>
      <c r="N277" s="13">
        <v>0.128</v>
      </c>
      <c r="O277" s="13">
        <v>4.8</v>
      </c>
      <c r="P277" s="13">
        <v>0.168</v>
      </c>
      <c r="Q277" s="13">
        <v>0.24</v>
      </c>
      <c r="R277" s="13">
        <v>40</v>
      </c>
      <c r="S277" s="13">
        <v>111.2</v>
      </c>
      <c r="T277" s="13">
        <v>30.4</v>
      </c>
      <c r="U277" s="27">
        <v>1.52</v>
      </c>
    </row>
    <row r="278" spans="2:21" ht="28.5" customHeight="1">
      <c r="B278" s="118"/>
      <c r="C278" s="119"/>
      <c r="D278" s="120"/>
      <c r="E278" s="72" t="s">
        <v>24</v>
      </c>
      <c r="F278" s="72"/>
      <c r="G278" s="90" t="s">
        <v>106</v>
      </c>
      <c r="H278" s="90"/>
      <c r="I278" s="15">
        <v>250</v>
      </c>
      <c r="J278" s="13">
        <v>6.4</v>
      </c>
      <c r="K278" s="13">
        <v>4.5</v>
      </c>
      <c r="L278" s="13">
        <v>18.6</v>
      </c>
      <c r="M278" s="14">
        <v>141</v>
      </c>
      <c r="N278" s="13">
        <v>0.16</v>
      </c>
      <c r="O278" s="13">
        <v>6</v>
      </c>
      <c r="P278" s="13">
        <v>0.21</v>
      </c>
      <c r="Q278" s="13">
        <v>0.3</v>
      </c>
      <c r="R278" s="13">
        <v>50</v>
      </c>
      <c r="S278" s="13">
        <v>139</v>
      </c>
      <c r="T278" s="13">
        <v>38</v>
      </c>
      <c r="U278" s="27">
        <v>1.9</v>
      </c>
    </row>
    <row r="279" spans="2:21" ht="13.5" customHeight="1">
      <c r="B279" s="117" t="s">
        <v>25</v>
      </c>
      <c r="C279" s="117"/>
      <c r="D279" s="117"/>
      <c r="E279" s="72" t="s">
        <v>23</v>
      </c>
      <c r="F279" s="72"/>
      <c r="G279" s="73">
        <v>423</v>
      </c>
      <c r="H279" s="73"/>
      <c r="I279" s="15">
        <v>90</v>
      </c>
      <c r="J279" s="13">
        <v>10.843</v>
      </c>
      <c r="K279" s="13">
        <v>10.03</v>
      </c>
      <c r="L279" s="13">
        <v>9.974</v>
      </c>
      <c r="M279" s="14">
        <v>133.166</v>
      </c>
      <c r="N279" s="13">
        <v>0.02</v>
      </c>
      <c r="O279" s="13">
        <v>1.16</v>
      </c>
      <c r="P279" s="13">
        <v>0.003</v>
      </c>
      <c r="Q279" s="13">
        <v>1.306</v>
      </c>
      <c r="R279" s="13">
        <v>5.792</v>
      </c>
      <c r="S279" s="13">
        <v>14.492</v>
      </c>
      <c r="T279" s="13">
        <v>4.558</v>
      </c>
      <c r="U279" s="27">
        <v>36.97</v>
      </c>
    </row>
    <row r="280" spans="2:21" ht="27.75" customHeight="1">
      <c r="B280" s="118"/>
      <c r="C280" s="119"/>
      <c r="D280" s="120"/>
      <c r="E280" s="72" t="s">
        <v>24</v>
      </c>
      <c r="F280" s="72"/>
      <c r="G280" s="73">
        <v>423</v>
      </c>
      <c r="H280" s="73"/>
      <c r="I280" s="15">
        <v>100</v>
      </c>
      <c r="J280" s="13">
        <v>12.665</v>
      </c>
      <c r="K280" s="13">
        <v>13.566</v>
      </c>
      <c r="L280" s="13">
        <v>12.404</v>
      </c>
      <c r="M280" s="14">
        <v>175.92</v>
      </c>
      <c r="N280" s="13">
        <v>0.025</v>
      </c>
      <c r="O280" s="13">
        <v>1.02</v>
      </c>
      <c r="P280" s="13">
        <v>0.002</v>
      </c>
      <c r="Q280" s="13">
        <v>2.21</v>
      </c>
      <c r="R280" s="13">
        <v>6.539</v>
      </c>
      <c r="S280" s="13">
        <v>3.894</v>
      </c>
      <c r="T280" s="13">
        <v>4.846</v>
      </c>
      <c r="U280" s="27">
        <v>27.818</v>
      </c>
    </row>
    <row r="281" spans="2:21" ht="13.5" customHeight="1">
      <c r="B281" s="117" t="s">
        <v>107</v>
      </c>
      <c r="C281" s="117"/>
      <c r="D281" s="117"/>
      <c r="E281" s="124" t="s">
        <v>23</v>
      </c>
      <c r="F281" s="125"/>
      <c r="G281" s="126" t="s">
        <v>108</v>
      </c>
      <c r="H281" s="126"/>
      <c r="I281" s="48">
        <v>150</v>
      </c>
      <c r="J281" s="49">
        <v>4.4</v>
      </c>
      <c r="K281" s="49">
        <v>4.6</v>
      </c>
      <c r="L281" s="49">
        <v>31.5</v>
      </c>
      <c r="M281" s="50">
        <v>255.18</v>
      </c>
      <c r="N281" s="49">
        <v>0.04</v>
      </c>
      <c r="O281" s="49">
        <v>0.6</v>
      </c>
      <c r="P281" s="49">
        <v>0</v>
      </c>
      <c r="Q281" s="49">
        <v>0</v>
      </c>
      <c r="R281" s="49">
        <v>8.6</v>
      </c>
      <c r="S281" s="49">
        <v>0</v>
      </c>
      <c r="T281" s="49">
        <v>0.9</v>
      </c>
      <c r="U281" s="64">
        <v>0.9</v>
      </c>
    </row>
    <row r="282" spans="2:21" ht="19.5" customHeight="1">
      <c r="B282" s="118"/>
      <c r="C282" s="119"/>
      <c r="D282" s="119"/>
      <c r="E282" s="127" t="s">
        <v>24</v>
      </c>
      <c r="F282" s="127"/>
      <c r="G282" s="128" t="s">
        <v>108</v>
      </c>
      <c r="H282" s="128"/>
      <c r="I282" s="51">
        <v>180</v>
      </c>
      <c r="J282" s="52">
        <v>5.6</v>
      </c>
      <c r="K282" s="52">
        <v>5.8</v>
      </c>
      <c r="L282" s="52">
        <v>40.2</v>
      </c>
      <c r="M282" s="52">
        <v>306.21</v>
      </c>
      <c r="N282" s="52">
        <v>0.05</v>
      </c>
      <c r="O282" s="52">
        <v>0.9</v>
      </c>
      <c r="P282" s="52">
        <v>0</v>
      </c>
      <c r="Q282" s="52">
        <v>0</v>
      </c>
      <c r="R282" s="52">
        <v>11.56</v>
      </c>
      <c r="S282" s="52">
        <v>0</v>
      </c>
      <c r="T282" s="52">
        <v>1.1</v>
      </c>
      <c r="U282" s="52">
        <v>1.1</v>
      </c>
    </row>
    <row r="283" spans="2:21" ht="13.5" customHeight="1">
      <c r="B283" s="117" t="s">
        <v>86</v>
      </c>
      <c r="C283" s="117"/>
      <c r="D283" s="117"/>
      <c r="E283" s="129" t="s">
        <v>23</v>
      </c>
      <c r="F283" s="129"/>
      <c r="G283" s="130">
        <v>283</v>
      </c>
      <c r="H283" s="130"/>
      <c r="I283" s="53">
        <v>180</v>
      </c>
      <c r="J283" s="54">
        <v>0.878</v>
      </c>
      <c r="K283" s="54"/>
      <c r="L283" s="54">
        <v>32.139</v>
      </c>
      <c r="M283" s="55">
        <v>126.104</v>
      </c>
      <c r="N283" s="54">
        <v>0.005</v>
      </c>
      <c r="O283" s="54">
        <v>0.549</v>
      </c>
      <c r="P283" s="54"/>
      <c r="Q283" s="54"/>
      <c r="R283" s="54">
        <v>30.74</v>
      </c>
      <c r="S283" s="54">
        <v>21.137</v>
      </c>
      <c r="T283" s="54">
        <v>16.47</v>
      </c>
      <c r="U283" s="65">
        <v>4.158</v>
      </c>
    </row>
    <row r="284" spans="2:21" ht="27" customHeight="1">
      <c r="B284" s="118"/>
      <c r="C284" s="119"/>
      <c r="D284" s="120"/>
      <c r="E284" s="72" t="s">
        <v>24</v>
      </c>
      <c r="F284" s="72"/>
      <c r="G284" s="90">
        <v>283</v>
      </c>
      <c r="H284" s="90"/>
      <c r="I284" s="15">
        <v>180</v>
      </c>
      <c r="J284" s="13">
        <v>0.878</v>
      </c>
      <c r="K284" s="13"/>
      <c r="L284" s="13">
        <v>32.139</v>
      </c>
      <c r="M284" s="14">
        <v>126.104</v>
      </c>
      <c r="N284" s="13">
        <v>0.005</v>
      </c>
      <c r="O284" s="13">
        <v>0.549</v>
      </c>
      <c r="P284" s="13"/>
      <c r="Q284" s="13"/>
      <c r="R284" s="13">
        <v>30.74</v>
      </c>
      <c r="S284" s="13">
        <v>21.137</v>
      </c>
      <c r="T284" s="13">
        <v>16.47</v>
      </c>
      <c r="U284" s="27">
        <v>4.158</v>
      </c>
    </row>
    <row r="285" spans="2:21" ht="13.5" customHeight="1">
      <c r="B285" s="140" t="s">
        <v>29</v>
      </c>
      <c r="C285" s="141"/>
      <c r="D285" s="142"/>
      <c r="E285" s="91" t="s">
        <v>23</v>
      </c>
      <c r="F285" s="92"/>
      <c r="G285" s="93" t="s">
        <v>30</v>
      </c>
      <c r="H285" s="94"/>
      <c r="I285" s="12">
        <v>20</v>
      </c>
      <c r="J285" s="13">
        <v>1.52</v>
      </c>
      <c r="K285" s="13">
        <v>0.18</v>
      </c>
      <c r="L285" s="13">
        <v>9.94</v>
      </c>
      <c r="M285" s="14">
        <v>45.2</v>
      </c>
      <c r="N285" s="13">
        <v>0.022</v>
      </c>
      <c r="O285" s="13"/>
      <c r="P285" s="13"/>
      <c r="Q285" s="13">
        <v>0.28</v>
      </c>
      <c r="R285" s="13">
        <v>4</v>
      </c>
      <c r="S285" s="13">
        <v>13</v>
      </c>
      <c r="T285" s="13">
        <v>2.8</v>
      </c>
      <c r="U285" s="27">
        <v>0.18</v>
      </c>
    </row>
    <row r="286" spans="2:21" ht="18" customHeight="1">
      <c r="B286" s="118"/>
      <c r="C286" s="119"/>
      <c r="D286" s="120"/>
      <c r="E286" s="91" t="s">
        <v>24</v>
      </c>
      <c r="F286" s="92"/>
      <c r="G286" s="93" t="s">
        <v>30</v>
      </c>
      <c r="H286" s="94"/>
      <c r="I286" s="12">
        <v>30</v>
      </c>
      <c r="J286" s="13">
        <v>2.28</v>
      </c>
      <c r="K286" s="13">
        <v>0.27</v>
      </c>
      <c r="L286" s="13">
        <v>14.91</v>
      </c>
      <c r="M286" s="14">
        <v>67.8</v>
      </c>
      <c r="N286" s="13">
        <v>0.033</v>
      </c>
      <c r="O286" s="13"/>
      <c r="P286" s="13"/>
      <c r="Q286" s="13">
        <v>0.5</v>
      </c>
      <c r="R286" s="13">
        <v>6</v>
      </c>
      <c r="S286" s="13">
        <v>19.5</v>
      </c>
      <c r="T286" s="13">
        <v>4.2</v>
      </c>
      <c r="U286" s="27">
        <v>0.27</v>
      </c>
    </row>
    <row r="287" spans="2:21" ht="13.5" customHeight="1">
      <c r="B287" s="140" t="s">
        <v>31</v>
      </c>
      <c r="C287" s="141"/>
      <c r="D287" s="142"/>
      <c r="E287" s="91" t="s">
        <v>23</v>
      </c>
      <c r="F287" s="92"/>
      <c r="G287" s="93" t="s">
        <v>32</v>
      </c>
      <c r="H287" s="94"/>
      <c r="I287" s="12">
        <v>20</v>
      </c>
      <c r="J287" s="13">
        <v>1.102</v>
      </c>
      <c r="K287" s="13">
        <v>0.2</v>
      </c>
      <c r="L287" s="13">
        <v>6.416</v>
      </c>
      <c r="M287" s="14">
        <v>38</v>
      </c>
      <c r="N287" s="13">
        <v>0.016</v>
      </c>
      <c r="O287" s="13"/>
      <c r="P287" s="13"/>
      <c r="Q287" s="13">
        <v>0.28</v>
      </c>
      <c r="R287" s="13">
        <v>4.2</v>
      </c>
      <c r="S287" s="13">
        <v>17.4</v>
      </c>
      <c r="T287" s="13">
        <v>3.8</v>
      </c>
      <c r="U287" s="27">
        <v>0.4</v>
      </c>
    </row>
    <row r="288" spans="2:21" ht="25.5" customHeight="1">
      <c r="B288" s="118"/>
      <c r="C288" s="119"/>
      <c r="D288" s="120"/>
      <c r="E288" s="91" t="s">
        <v>24</v>
      </c>
      <c r="F288" s="92"/>
      <c r="G288" s="93" t="s">
        <v>32</v>
      </c>
      <c r="H288" s="94"/>
      <c r="I288" s="12">
        <v>30</v>
      </c>
      <c r="J288" s="13">
        <v>1.653</v>
      </c>
      <c r="K288" s="13">
        <v>0.3</v>
      </c>
      <c r="L288" s="13">
        <v>9.624</v>
      </c>
      <c r="M288" s="14">
        <v>57</v>
      </c>
      <c r="N288" s="13">
        <v>0.024</v>
      </c>
      <c r="O288" s="13"/>
      <c r="P288" s="13"/>
      <c r="Q288" s="13">
        <v>0.5</v>
      </c>
      <c r="R288" s="13">
        <v>6.3</v>
      </c>
      <c r="S288" s="13">
        <v>26.1</v>
      </c>
      <c r="T288" s="13">
        <v>5.7</v>
      </c>
      <c r="U288" s="27">
        <v>0.6</v>
      </c>
    </row>
    <row r="289" spans="2:21" ht="13.5" customHeight="1">
      <c r="B289" s="103"/>
      <c r="C289" s="103"/>
      <c r="D289" s="103"/>
      <c r="E289" s="104"/>
      <c r="F289" s="104"/>
      <c r="G289" s="105"/>
      <c r="H289" s="105"/>
      <c r="I289" s="10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30"/>
    </row>
    <row r="291" spans="2:21" ht="13.5" customHeight="1">
      <c r="B291" s="136" t="s">
        <v>40</v>
      </c>
      <c r="C291" s="97" t="s">
        <v>21</v>
      </c>
      <c r="D291" s="97"/>
      <c r="E291" s="98"/>
      <c r="F291" s="95" t="s">
        <v>23</v>
      </c>
      <c r="G291" s="96"/>
      <c r="H291" s="96"/>
      <c r="I291" s="24">
        <f>I266+I268+I270</f>
        <v>500</v>
      </c>
      <c r="J291" s="25">
        <f>J266+J268+J270</f>
        <v>15.889999999999999</v>
      </c>
      <c r="K291" s="25">
        <f>K275+K277+K279</f>
        <v>16.633</v>
      </c>
      <c r="L291" s="25">
        <f aca="true" t="shared" si="28" ref="L291:U291">L275+L277+L279</f>
        <v>30.822</v>
      </c>
      <c r="M291" s="25">
        <f>SUM(M266+M268+M270)</f>
        <v>538.861</v>
      </c>
      <c r="N291" s="25">
        <f t="shared" si="28"/>
        <v>0.18</v>
      </c>
      <c r="O291" s="25">
        <f t="shared" si="28"/>
        <v>29.91</v>
      </c>
      <c r="P291" s="25">
        <f t="shared" si="28"/>
        <v>0.171</v>
      </c>
      <c r="Q291" s="25">
        <f t="shared" si="28"/>
        <v>2.8440000000000003</v>
      </c>
      <c r="R291" s="25">
        <f t="shared" si="28"/>
        <v>70.67</v>
      </c>
      <c r="S291" s="25">
        <f t="shared" si="28"/>
        <v>143.655</v>
      </c>
      <c r="T291" s="25">
        <f t="shared" si="28"/>
        <v>44.806</v>
      </c>
      <c r="U291" s="25">
        <f t="shared" si="28"/>
        <v>38.979</v>
      </c>
    </row>
    <row r="292" spans="2:21" ht="13.5" customHeight="1">
      <c r="B292" s="137"/>
      <c r="C292" s="99"/>
      <c r="D292" s="100"/>
      <c r="E292" s="101"/>
      <c r="F292" s="95" t="s">
        <v>24</v>
      </c>
      <c r="G292" s="96"/>
      <c r="H292" s="96"/>
      <c r="I292" s="24">
        <f>I267+I269+I271</f>
        <v>550</v>
      </c>
      <c r="J292" s="25">
        <f>SUM(J267+J269+J271)</f>
        <v>19.855</v>
      </c>
      <c r="K292" s="25">
        <f>SUM(K276+K280+K282)</f>
        <v>24.371000000000002</v>
      </c>
      <c r="L292" s="25">
        <f aca="true" t="shared" si="29" ref="L292:U292">SUM(L267+L269+L271)</f>
        <v>99.658</v>
      </c>
      <c r="M292" s="25">
        <f t="shared" si="29"/>
        <v>672.615</v>
      </c>
      <c r="N292" s="25">
        <f t="shared" si="29"/>
        <v>0.30300000000000005</v>
      </c>
      <c r="O292" s="25">
        <f t="shared" si="29"/>
        <v>2.121</v>
      </c>
      <c r="P292" s="25">
        <f t="shared" si="29"/>
        <v>0.064</v>
      </c>
      <c r="Q292" s="25">
        <f t="shared" si="29"/>
        <v>5.025</v>
      </c>
      <c r="R292" s="25">
        <f t="shared" si="29"/>
        <v>381.025</v>
      </c>
      <c r="S292" s="25">
        <f t="shared" si="29"/>
        <v>385.726</v>
      </c>
      <c r="T292" s="25">
        <f t="shared" si="29"/>
        <v>64.87</v>
      </c>
      <c r="U292" s="25">
        <f t="shared" si="29"/>
        <v>3.174</v>
      </c>
    </row>
    <row r="293" spans="2:21" ht="13.5" customHeight="1">
      <c r="B293" s="137"/>
      <c r="C293" s="97" t="s">
        <v>33</v>
      </c>
      <c r="D293" s="97"/>
      <c r="E293" s="98"/>
      <c r="F293" s="95" t="s">
        <v>23</v>
      </c>
      <c r="G293" s="96"/>
      <c r="H293" s="96"/>
      <c r="I293" s="24">
        <f>I275+I277+I279+I281+I283+I285+I287</f>
        <v>720</v>
      </c>
      <c r="J293" s="25">
        <f>J275+J277+J279+J281+J283+J285+J287</f>
        <v>24.792</v>
      </c>
      <c r="K293" s="25">
        <f>K275+K277+K279+K281+K283+K285+K287</f>
        <v>21.612999999999996</v>
      </c>
      <c r="L293" s="25">
        <f>SUM(L275+L277+L279+L281+L283+L285+L287)</f>
        <v>110.81700000000001</v>
      </c>
      <c r="M293" s="25">
        <f>SUM(M275+M277+M279+M281+M283+M285+M287)</f>
        <v>764.0140000000001</v>
      </c>
      <c r="N293" s="25">
        <f aca="true" t="shared" si="30" ref="N293:U293">SUM(N275+N277+N279+N281+N283+N285+N287)</f>
        <v>0.263</v>
      </c>
      <c r="O293" s="25">
        <f t="shared" si="30"/>
        <v>31.059</v>
      </c>
      <c r="P293" s="25">
        <f t="shared" si="30"/>
        <v>0.171</v>
      </c>
      <c r="Q293" s="25">
        <f t="shared" si="30"/>
        <v>3.404000000000001</v>
      </c>
      <c r="R293" s="25">
        <f t="shared" si="30"/>
        <v>118.21</v>
      </c>
      <c r="S293" s="25">
        <f t="shared" si="30"/>
        <v>195.192</v>
      </c>
      <c r="T293" s="25">
        <f t="shared" si="30"/>
        <v>68.776</v>
      </c>
      <c r="U293" s="25">
        <f t="shared" si="30"/>
        <v>44.617</v>
      </c>
    </row>
    <row r="294" spans="2:21" ht="13.5" customHeight="1">
      <c r="B294" s="138"/>
      <c r="C294" s="99"/>
      <c r="D294" s="100"/>
      <c r="E294" s="101"/>
      <c r="F294" s="95" t="s">
        <v>24</v>
      </c>
      <c r="G294" s="96"/>
      <c r="H294" s="96"/>
      <c r="I294" s="24">
        <f>I276+I278+I280+I282+I284+I286+I288</f>
        <v>870</v>
      </c>
      <c r="J294" s="25">
        <f>J276+J278+J280+J282+J284+J286+J288</f>
        <v>31.025999999999996</v>
      </c>
      <c r="K294" s="25">
        <f>K288+K286+K284+K282+K280+K278+K276</f>
        <v>29.441</v>
      </c>
      <c r="L294" s="25">
        <f aca="true" t="shared" si="31" ref="L294:U294">L288+L286+L284+L282+L280+L278+L276</f>
        <v>137.828</v>
      </c>
      <c r="M294" s="25">
        <f t="shared" si="31"/>
        <v>963.326</v>
      </c>
      <c r="N294" s="25">
        <f t="shared" si="31"/>
        <v>0.35000000000000003</v>
      </c>
      <c r="O294" s="25">
        <f t="shared" si="31"/>
        <v>48.419000000000004</v>
      </c>
      <c r="P294" s="25">
        <f t="shared" si="31"/>
        <v>0.212</v>
      </c>
      <c r="Q294" s="25">
        <f t="shared" si="31"/>
        <v>5.673</v>
      </c>
      <c r="R294" s="25">
        <f t="shared" si="31"/>
        <v>152.633</v>
      </c>
      <c r="S294" s="25">
        <f t="shared" si="31"/>
        <v>239.59</v>
      </c>
      <c r="T294" s="25">
        <f t="shared" si="31"/>
        <v>86.74000000000001</v>
      </c>
      <c r="U294" s="25">
        <f t="shared" si="31"/>
        <v>36.662</v>
      </c>
    </row>
    <row r="295" spans="2:6" s="4" customFormat="1" ht="13.5" customHeight="1">
      <c r="B295" s="9" t="s">
        <v>41</v>
      </c>
      <c r="C295" s="6"/>
      <c r="D295" s="6"/>
      <c r="E295" s="7"/>
      <c r="F295" s="7"/>
    </row>
    <row r="296" spans="2:21" ht="13.5" customHeight="1">
      <c r="B296" s="68" t="s">
        <v>0</v>
      </c>
      <c r="C296" s="68"/>
      <c r="D296" s="68"/>
      <c r="E296" s="69"/>
      <c r="F296" s="69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</row>
    <row r="297" spans="2:21" ht="13.5" customHeight="1">
      <c r="B297" s="76" t="s">
        <v>1</v>
      </c>
      <c r="C297" s="76"/>
      <c r="D297" s="76"/>
      <c r="E297" s="77"/>
      <c r="F297" s="77"/>
      <c r="G297" s="82" t="s">
        <v>2</v>
      </c>
      <c r="H297" s="82"/>
      <c r="I297" s="82" t="s">
        <v>3</v>
      </c>
      <c r="J297" s="71" t="s">
        <v>4</v>
      </c>
      <c r="K297" s="71"/>
      <c r="L297" s="71"/>
      <c r="M297" s="74" t="s">
        <v>5</v>
      </c>
      <c r="N297" s="71" t="s">
        <v>6</v>
      </c>
      <c r="O297" s="71"/>
      <c r="P297" s="71"/>
      <c r="Q297" s="71"/>
      <c r="R297" s="71" t="s">
        <v>7</v>
      </c>
      <c r="S297" s="71"/>
      <c r="T297" s="71"/>
      <c r="U297" s="71"/>
    </row>
    <row r="298" spans="2:21" ht="13.5" customHeight="1">
      <c r="B298" s="78"/>
      <c r="C298" s="79"/>
      <c r="D298" s="79"/>
      <c r="E298" s="80"/>
      <c r="F298" s="81"/>
      <c r="G298" s="75"/>
      <c r="H298" s="83"/>
      <c r="I298" s="139"/>
      <c r="J298" s="11" t="s">
        <v>8</v>
      </c>
      <c r="K298" s="11" t="s">
        <v>9</v>
      </c>
      <c r="L298" s="11" t="s">
        <v>10</v>
      </c>
      <c r="M298" s="75"/>
      <c r="N298" s="11" t="s">
        <v>11</v>
      </c>
      <c r="O298" s="11" t="s">
        <v>12</v>
      </c>
      <c r="P298" s="11" t="s">
        <v>13</v>
      </c>
      <c r="Q298" s="11" t="s">
        <v>14</v>
      </c>
      <c r="R298" s="11" t="s">
        <v>15</v>
      </c>
      <c r="S298" s="11" t="s">
        <v>16</v>
      </c>
      <c r="T298" s="11" t="s">
        <v>17</v>
      </c>
      <c r="U298" s="11" t="s">
        <v>18</v>
      </c>
    </row>
    <row r="299" spans="1:21" s="3" customFormat="1" ht="13.5" customHeight="1">
      <c r="A299" s="6"/>
      <c r="B299" s="110" t="s">
        <v>66</v>
      </c>
      <c r="C299" s="110"/>
      <c r="D299" s="110"/>
      <c r="E299" s="110"/>
      <c r="F299" s="113" t="s">
        <v>87</v>
      </c>
      <c r="G299" s="113"/>
      <c r="H299" s="113"/>
      <c r="I299" s="148" t="s">
        <v>21</v>
      </c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</row>
    <row r="300" spans="1:21" s="3" customFormat="1" ht="13.5" customHeight="1">
      <c r="A300" s="6"/>
      <c r="B300" s="111"/>
      <c r="C300" s="112"/>
      <c r="D300" s="112"/>
      <c r="E300" s="112"/>
      <c r="F300" s="114"/>
      <c r="G300" s="115"/>
      <c r="H300" s="115"/>
      <c r="I300" s="149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50"/>
    </row>
    <row r="301" spans="2:21" ht="13.5" customHeight="1">
      <c r="B301" s="140" t="s">
        <v>67</v>
      </c>
      <c r="C301" s="141"/>
      <c r="D301" s="142"/>
      <c r="E301" s="72" t="s">
        <v>23</v>
      </c>
      <c r="F301" s="72"/>
      <c r="G301" s="73">
        <v>24</v>
      </c>
      <c r="H301" s="73"/>
      <c r="I301" s="12">
        <v>40</v>
      </c>
      <c r="J301" s="13">
        <v>1.12</v>
      </c>
      <c r="K301" s="13"/>
      <c r="L301" s="13">
        <v>0.52</v>
      </c>
      <c r="M301" s="14">
        <v>6.44</v>
      </c>
      <c r="N301" s="13"/>
      <c r="O301" s="13"/>
      <c r="P301" s="13"/>
      <c r="Q301" s="13"/>
      <c r="R301" s="13">
        <v>10</v>
      </c>
      <c r="S301" s="13">
        <v>8</v>
      </c>
      <c r="T301" s="13"/>
      <c r="U301" s="27">
        <v>0.48</v>
      </c>
    </row>
    <row r="302" spans="2:21" ht="18.75" customHeight="1">
      <c r="B302" s="118"/>
      <c r="C302" s="119"/>
      <c r="D302" s="120"/>
      <c r="E302" s="72" t="s">
        <v>24</v>
      </c>
      <c r="F302" s="72"/>
      <c r="G302" s="73">
        <v>24</v>
      </c>
      <c r="H302" s="73"/>
      <c r="I302" s="12">
        <v>40</v>
      </c>
      <c r="J302" s="13">
        <v>1.12</v>
      </c>
      <c r="K302" s="13"/>
      <c r="L302" s="13">
        <v>0.52</v>
      </c>
      <c r="M302" s="14">
        <v>6.44</v>
      </c>
      <c r="N302" s="13"/>
      <c r="O302" s="13"/>
      <c r="P302" s="13"/>
      <c r="Q302" s="13"/>
      <c r="R302" s="13">
        <v>10</v>
      </c>
      <c r="S302" s="13">
        <v>8</v>
      </c>
      <c r="T302" s="13"/>
      <c r="U302" s="27">
        <v>0.48</v>
      </c>
    </row>
    <row r="303" spans="2:21" ht="13.5" customHeight="1">
      <c r="B303" s="117" t="s">
        <v>109</v>
      </c>
      <c r="C303" s="117"/>
      <c r="D303" s="117"/>
      <c r="E303" s="72" t="s">
        <v>23</v>
      </c>
      <c r="F303" s="72"/>
      <c r="G303" s="90">
        <v>193</v>
      </c>
      <c r="H303" s="90"/>
      <c r="I303" s="15">
        <v>200</v>
      </c>
      <c r="J303" s="13">
        <v>14.671</v>
      </c>
      <c r="K303" s="13">
        <v>16.213</v>
      </c>
      <c r="L303" s="13">
        <v>40.528</v>
      </c>
      <c r="M303" s="14">
        <v>362.073</v>
      </c>
      <c r="N303" s="13">
        <v>0.106</v>
      </c>
      <c r="O303" s="13">
        <v>2.697</v>
      </c>
      <c r="P303" s="13"/>
      <c r="Q303" s="13">
        <v>2.849</v>
      </c>
      <c r="R303" s="13">
        <v>33.235</v>
      </c>
      <c r="S303" s="13">
        <v>68.123</v>
      </c>
      <c r="T303" s="13">
        <v>21.137</v>
      </c>
      <c r="U303" s="27">
        <v>3.101</v>
      </c>
    </row>
    <row r="304" spans="2:21" ht="21" customHeight="1">
      <c r="B304" s="118"/>
      <c r="C304" s="119"/>
      <c r="D304" s="120"/>
      <c r="E304" s="72" t="s">
        <v>24</v>
      </c>
      <c r="F304" s="72"/>
      <c r="G304" s="90">
        <v>193</v>
      </c>
      <c r="H304" s="90"/>
      <c r="I304" s="15">
        <v>250</v>
      </c>
      <c r="J304" s="13">
        <v>17.996</v>
      </c>
      <c r="K304" s="13">
        <v>17.934</v>
      </c>
      <c r="L304" s="13">
        <v>54.034</v>
      </c>
      <c r="M304" s="14">
        <v>433.536</v>
      </c>
      <c r="N304" s="13">
        <v>0.126</v>
      </c>
      <c r="O304" s="13">
        <v>3.595</v>
      </c>
      <c r="P304" s="13"/>
      <c r="Q304" s="13">
        <v>3.65</v>
      </c>
      <c r="R304" s="13">
        <v>41.941</v>
      </c>
      <c r="S304" s="13">
        <v>90.771</v>
      </c>
      <c r="T304" s="13">
        <v>27.628</v>
      </c>
      <c r="U304" s="27">
        <v>3.449</v>
      </c>
    </row>
    <row r="305" spans="2:21" ht="13.5" customHeight="1">
      <c r="B305" s="117" t="s">
        <v>28</v>
      </c>
      <c r="C305" s="117"/>
      <c r="D305" s="117"/>
      <c r="E305" s="72" t="s">
        <v>23</v>
      </c>
      <c r="F305" s="72"/>
      <c r="G305" s="73">
        <v>628</v>
      </c>
      <c r="H305" s="73"/>
      <c r="I305" s="15">
        <v>200</v>
      </c>
      <c r="J305" s="13">
        <v>0.2</v>
      </c>
      <c r="K305" s="13">
        <v>0.051</v>
      </c>
      <c r="L305" s="13">
        <v>15.01</v>
      </c>
      <c r="M305" s="14">
        <v>57.267</v>
      </c>
      <c r="N305" s="13"/>
      <c r="O305" s="13">
        <v>0.001</v>
      </c>
      <c r="P305" s="13"/>
      <c r="Q305" s="13"/>
      <c r="R305" s="13">
        <v>0.346</v>
      </c>
      <c r="S305" s="13"/>
      <c r="T305" s="13"/>
      <c r="U305" s="27">
        <v>0.053</v>
      </c>
    </row>
    <row r="306" spans="2:21" ht="21" customHeight="1">
      <c r="B306" s="118"/>
      <c r="C306" s="119"/>
      <c r="D306" s="120"/>
      <c r="E306" s="72" t="s">
        <v>24</v>
      </c>
      <c r="F306" s="72"/>
      <c r="G306" s="73">
        <v>628</v>
      </c>
      <c r="H306" s="73"/>
      <c r="I306" s="15">
        <v>200</v>
      </c>
      <c r="J306" s="13">
        <v>0.2</v>
      </c>
      <c r="K306" s="13">
        <v>0.051</v>
      </c>
      <c r="L306" s="13">
        <v>15.01</v>
      </c>
      <c r="M306" s="14">
        <v>57.267</v>
      </c>
      <c r="N306" s="13"/>
      <c r="O306" s="13">
        <v>0.001</v>
      </c>
      <c r="P306" s="13"/>
      <c r="Q306" s="13"/>
      <c r="R306" s="13">
        <v>0.346</v>
      </c>
      <c r="S306" s="13"/>
      <c r="T306" s="13"/>
      <c r="U306" s="27">
        <v>0.053</v>
      </c>
    </row>
    <row r="307" spans="2:21" ht="13.5" customHeight="1">
      <c r="B307" s="117" t="s">
        <v>29</v>
      </c>
      <c r="C307" s="117"/>
      <c r="D307" s="117"/>
      <c r="E307" s="72" t="s">
        <v>23</v>
      </c>
      <c r="F307" s="72"/>
      <c r="G307" s="88" t="s">
        <v>30</v>
      </c>
      <c r="H307" s="88"/>
      <c r="I307" s="12">
        <v>30</v>
      </c>
      <c r="J307" s="13">
        <v>2.28</v>
      </c>
      <c r="K307" s="13">
        <v>0.27</v>
      </c>
      <c r="L307" s="13">
        <v>14.91</v>
      </c>
      <c r="M307" s="14">
        <v>67.8</v>
      </c>
      <c r="N307" s="13">
        <v>0.033</v>
      </c>
      <c r="O307" s="13"/>
      <c r="P307" s="13"/>
      <c r="Q307" s="13">
        <v>0.5</v>
      </c>
      <c r="R307" s="13">
        <v>6</v>
      </c>
      <c r="S307" s="13">
        <v>19.5</v>
      </c>
      <c r="T307" s="13">
        <v>4.2</v>
      </c>
      <c r="U307" s="27">
        <v>0.27</v>
      </c>
    </row>
    <row r="308" spans="2:21" ht="24" customHeight="1">
      <c r="B308" s="118"/>
      <c r="C308" s="119"/>
      <c r="D308" s="120"/>
      <c r="E308" s="72" t="s">
        <v>24</v>
      </c>
      <c r="F308" s="72"/>
      <c r="G308" s="88" t="s">
        <v>30</v>
      </c>
      <c r="H308" s="88"/>
      <c r="I308" s="12">
        <v>30</v>
      </c>
      <c r="J308" s="13">
        <v>2.28</v>
      </c>
      <c r="K308" s="13">
        <v>0.27</v>
      </c>
      <c r="L308" s="13">
        <v>14.91</v>
      </c>
      <c r="M308" s="14">
        <v>67.8</v>
      </c>
      <c r="N308" s="13">
        <v>0.033</v>
      </c>
      <c r="O308" s="13"/>
      <c r="P308" s="13"/>
      <c r="Q308" s="13">
        <v>0.5</v>
      </c>
      <c r="R308" s="13">
        <v>6</v>
      </c>
      <c r="S308" s="13">
        <v>19.5</v>
      </c>
      <c r="T308" s="13">
        <v>4.2</v>
      </c>
      <c r="U308" s="27">
        <v>0.27</v>
      </c>
    </row>
    <row r="309" spans="2:21" ht="13.5" customHeight="1">
      <c r="B309" s="117" t="s">
        <v>31</v>
      </c>
      <c r="C309" s="117"/>
      <c r="D309" s="117"/>
      <c r="E309" s="72" t="s">
        <v>23</v>
      </c>
      <c r="F309" s="72"/>
      <c r="G309" s="88" t="s">
        <v>32</v>
      </c>
      <c r="H309" s="88"/>
      <c r="I309" s="12">
        <v>30</v>
      </c>
      <c r="J309" s="13">
        <v>1.653</v>
      </c>
      <c r="K309" s="13">
        <v>0.3</v>
      </c>
      <c r="L309" s="13">
        <v>9.624</v>
      </c>
      <c r="M309" s="14">
        <v>57</v>
      </c>
      <c r="N309" s="13">
        <v>0.024</v>
      </c>
      <c r="O309" s="13"/>
      <c r="P309" s="13"/>
      <c r="Q309" s="13">
        <v>0.5</v>
      </c>
      <c r="R309" s="13">
        <v>6.3</v>
      </c>
      <c r="S309" s="13">
        <v>26.1</v>
      </c>
      <c r="T309" s="13">
        <v>5.7</v>
      </c>
      <c r="U309" s="27">
        <v>0.6</v>
      </c>
    </row>
    <row r="310" spans="2:21" ht="21" customHeight="1">
      <c r="B310" s="118"/>
      <c r="C310" s="119"/>
      <c r="D310" s="120"/>
      <c r="E310" s="72" t="s">
        <v>24</v>
      </c>
      <c r="F310" s="72"/>
      <c r="G310" s="88" t="s">
        <v>32</v>
      </c>
      <c r="H310" s="88"/>
      <c r="I310" s="12">
        <v>30</v>
      </c>
      <c r="J310" s="13">
        <v>1.653</v>
      </c>
      <c r="K310" s="13">
        <v>0.3</v>
      </c>
      <c r="L310" s="13">
        <v>9.624</v>
      </c>
      <c r="M310" s="14">
        <v>57</v>
      </c>
      <c r="N310" s="13">
        <v>0.024</v>
      </c>
      <c r="O310" s="13"/>
      <c r="P310" s="13"/>
      <c r="Q310" s="13">
        <v>0.5</v>
      </c>
      <c r="R310" s="13">
        <v>6.3</v>
      </c>
      <c r="S310" s="13">
        <v>26.1</v>
      </c>
      <c r="T310" s="13">
        <v>5.7</v>
      </c>
      <c r="U310" s="27">
        <v>0.6</v>
      </c>
    </row>
    <row r="311" spans="2:21" ht="13.5" customHeight="1">
      <c r="B311" s="103"/>
      <c r="C311" s="103"/>
      <c r="D311" s="103"/>
      <c r="E311" s="104"/>
      <c r="F311" s="104"/>
      <c r="G311" s="105"/>
      <c r="H311" s="105"/>
      <c r="I311" s="10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30"/>
    </row>
    <row r="312" spans="1:21" s="3" customFormat="1" ht="13.5" customHeight="1">
      <c r="A312" s="6"/>
      <c r="B312" s="110" t="s">
        <v>66</v>
      </c>
      <c r="C312" s="110"/>
      <c r="D312" s="110"/>
      <c r="E312" s="110"/>
      <c r="F312" s="113" t="s">
        <v>87</v>
      </c>
      <c r="G312" s="113"/>
      <c r="H312" s="113"/>
      <c r="I312" s="148" t="s">
        <v>33</v>
      </c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</row>
    <row r="313" spans="1:21" s="3" customFormat="1" ht="13.5" customHeight="1">
      <c r="A313" s="6"/>
      <c r="B313" s="111"/>
      <c r="C313" s="112"/>
      <c r="D313" s="112"/>
      <c r="E313" s="112"/>
      <c r="F313" s="114"/>
      <c r="G313" s="115"/>
      <c r="H313" s="115"/>
      <c r="I313" s="149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50"/>
    </row>
    <row r="314" spans="2:21" ht="13.5" customHeight="1">
      <c r="B314" s="155" t="s">
        <v>110</v>
      </c>
      <c r="C314" s="155"/>
      <c r="D314" s="155"/>
      <c r="E314" s="121" t="s">
        <v>23</v>
      </c>
      <c r="F314" s="122"/>
      <c r="G314" s="123">
        <v>11</v>
      </c>
      <c r="H314" s="123"/>
      <c r="I314" s="56">
        <v>60</v>
      </c>
      <c r="J314" s="57">
        <v>0.512</v>
      </c>
      <c r="K314" s="57">
        <v>6.031</v>
      </c>
      <c r="L314" s="57">
        <v>8.678</v>
      </c>
      <c r="M314" s="58">
        <v>93</v>
      </c>
      <c r="N314" s="57">
        <v>0.024</v>
      </c>
      <c r="O314" s="57">
        <v>2.154</v>
      </c>
      <c r="P314" s="57"/>
      <c r="Q314" s="57">
        <v>2.751</v>
      </c>
      <c r="R314" s="57">
        <v>18.702</v>
      </c>
      <c r="S314" s="57">
        <v>21.21</v>
      </c>
      <c r="T314" s="57">
        <v>15.708</v>
      </c>
      <c r="U314" s="66">
        <v>0.085</v>
      </c>
    </row>
    <row r="315" spans="2:21" ht="22.5" customHeight="1">
      <c r="B315" s="156"/>
      <c r="C315" s="157"/>
      <c r="D315" s="158"/>
      <c r="E315" s="121" t="s">
        <v>24</v>
      </c>
      <c r="F315" s="122"/>
      <c r="G315" s="123">
        <v>11</v>
      </c>
      <c r="H315" s="123"/>
      <c r="I315" s="59">
        <v>100</v>
      </c>
      <c r="J315" s="57">
        <v>0.853</v>
      </c>
      <c r="K315" s="57">
        <v>7.75</v>
      </c>
      <c r="L315" s="57">
        <v>14.464</v>
      </c>
      <c r="M315" s="58">
        <v>149</v>
      </c>
      <c r="N315" s="57">
        <v>0.04</v>
      </c>
      <c r="O315" s="57">
        <v>3.59</v>
      </c>
      <c r="P315" s="57"/>
      <c r="Q315" s="57">
        <v>4.584</v>
      </c>
      <c r="R315" s="57">
        <v>31.17</v>
      </c>
      <c r="S315" s="57">
        <v>35.35</v>
      </c>
      <c r="T315" s="57">
        <v>26.18</v>
      </c>
      <c r="U315" s="66">
        <v>0.142</v>
      </c>
    </row>
    <row r="316" spans="2:21" ht="13.5" customHeight="1">
      <c r="B316" s="155" t="s">
        <v>111</v>
      </c>
      <c r="C316" s="155"/>
      <c r="D316" s="155"/>
      <c r="E316" s="121" t="s">
        <v>23</v>
      </c>
      <c r="F316" s="122"/>
      <c r="G316" s="131">
        <v>110</v>
      </c>
      <c r="H316" s="131"/>
      <c r="I316" s="43">
        <v>210</v>
      </c>
      <c r="J316" s="41">
        <v>3.833</v>
      </c>
      <c r="K316" s="41">
        <v>5.522</v>
      </c>
      <c r="L316" s="41">
        <v>11.708</v>
      </c>
      <c r="M316" s="42">
        <v>96.08</v>
      </c>
      <c r="N316" s="41">
        <v>0.048</v>
      </c>
      <c r="O316" s="41">
        <v>16.83</v>
      </c>
      <c r="P316" s="41">
        <v>0.006</v>
      </c>
      <c r="Q316" s="41">
        <v>1.819</v>
      </c>
      <c r="R316" s="41">
        <v>37.9</v>
      </c>
      <c r="S316" s="41">
        <v>45.972</v>
      </c>
      <c r="T316" s="41">
        <v>27.12</v>
      </c>
      <c r="U316" s="47">
        <v>56.044</v>
      </c>
    </row>
    <row r="317" spans="2:21" ht="18" customHeight="1">
      <c r="B317" s="156"/>
      <c r="C317" s="157"/>
      <c r="D317" s="158"/>
      <c r="E317" s="121" t="s">
        <v>24</v>
      </c>
      <c r="F317" s="122"/>
      <c r="G317" s="131">
        <v>110</v>
      </c>
      <c r="H317" s="131"/>
      <c r="I317" s="43">
        <v>260</v>
      </c>
      <c r="J317" s="41">
        <v>4.217</v>
      </c>
      <c r="K317" s="41">
        <v>6.528</v>
      </c>
      <c r="L317" s="41">
        <v>14.562</v>
      </c>
      <c r="M317" s="42">
        <v>117.2</v>
      </c>
      <c r="N317" s="41">
        <v>0.06</v>
      </c>
      <c r="O317" s="41">
        <v>21.025</v>
      </c>
      <c r="P317" s="41">
        <v>0.006</v>
      </c>
      <c r="Q317" s="41">
        <v>2.27</v>
      </c>
      <c r="R317" s="41">
        <v>45.125</v>
      </c>
      <c r="S317" s="41">
        <v>55.915</v>
      </c>
      <c r="T317" s="41">
        <v>33.65</v>
      </c>
      <c r="U317" s="47">
        <v>70.053</v>
      </c>
    </row>
    <row r="318" spans="2:21" ht="13.5" customHeight="1">
      <c r="B318" s="151" t="s">
        <v>112</v>
      </c>
      <c r="C318" s="151"/>
      <c r="D318" s="151"/>
      <c r="E318" s="132" t="s">
        <v>23</v>
      </c>
      <c r="F318" s="132"/>
      <c r="G318" s="133">
        <v>162</v>
      </c>
      <c r="H318" s="133"/>
      <c r="I318" s="60">
        <v>90</v>
      </c>
      <c r="J318" s="61">
        <v>9.08</v>
      </c>
      <c r="K318" s="61">
        <v>5.499</v>
      </c>
      <c r="L318" s="61">
        <v>9.271</v>
      </c>
      <c r="M318" s="62">
        <v>167.8</v>
      </c>
      <c r="N318" s="61">
        <v>0.057</v>
      </c>
      <c r="O318" s="61">
        <v>1.845</v>
      </c>
      <c r="P318" s="61">
        <v>0.022</v>
      </c>
      <c r="Q318" s="61">
        <v>1.717</v>
      </c>
      <c r="R318" s="61">
        <v>14.986</v>
      </c>
      <c r="S318" s="61">
        <v>29.764</v>
      </c>
      <c r="T318" s="61">
        <v>31.461</v>
      </c>
      <c r="U318" s="67">
        <v>28.195</v>
      </c>
    </row>
    <row r="319" spans="2:21" ht="30.75" customHeight="1">
      <c r="B319" s="152"/>
      <c r="C319" s="153"/>
      <c r="D319" s="154"/>
      <c r="E319" s="132" t="s">
        <v>24</v>
      </c>
      <c r="F319" s="132"/>
      <c r="G319" s="133">
        <v>162</v>
      </c>
      <c r="H319" s="133"/>
      <c r="I319" s="60">
        <v>100</v>
      </c>
      <c r="J319" s="61">
        <v>10.384</v>
      </c>
      <c r="K319" s="61">
        <v>7.516</v>
      </c>
      <c r="L319" s="61">
        <v>12.206</v>
      </c>
      <c r="M319" s="62">
        <v>186.4</v>
      </c>
      <c r="N319" s="61">
        <v>0.078</v>
      </c>
      <c r="O319" s="61">
        <v>2.295</v>
      </c>
      <c r="P319" s="63">
        <v>0.03</v>
      </c>
      <c r="Q319" s="63">
        <v>2.39</v>
      </c>
      <c r="R319" s="61">
        <v>20.153</v>
      </c>
      <c r="S319" s="61">
        <v>40.117</v>
      </c>
      <c r="T319" s="61">
        <v>43.305</v>
      </c>
      <c r="U319" s="67">
        <v>28.422</v>
      </c>
    </row>
    <row r="320" spans="2:21" ht="13.5" customHeight="1">
      <c r="B320" s="117" t="s">
        <v>70</v>
      </c>
      <c r="C320" s="117"/>
      <c r="D320" s="117"/>
      <c r="E320" s="134" t="s">
        <v>23</v>
      </c>
      <c r="F320" s="135"/>
      <c r="G320" s="73">
        <v>472</v>
      </c>
      <c r="H320" s="73"/>
      <c r="I320" s="16">
        <v>150</v>
      </c>
      <c r="J320" s="17">
        <v>3.263</v>
      </c>
      <c r="K320" s="17">
        <v>4.497</v>
      </c>
      <c r="L320" s="17">
        <v>26.37</v>
      </c>
      <c r="M320" s="18">
        <v>154.2</v>
      </c>
      <c r="N320" s="17">
        <v>0.161</v>
      </c>
      <c r="O320" s="17">
        <v>25.875</v>
      </c>
      <c r="P320" s="17">
        <v>0.026</v>
      </c>
      <c r="Q320" s="17">
        <v>0.144</v>
      </c>
      <c r="R320" s="17">
        <v>41.31</v>
      </c>
      <c r="S320" s="17">
        <v>95.91</v>
      </c>
      <c r="T320" s="17">
        <v>32.805</v>
      </c>
      <c r="U320" s="28">
        <v>1.39</v>
      </c>
    </row>
    <row r="321" spans="2:21" ht="15" customHeight="1">
      <c r="B321" s="118"/>
      <c r="C321" s="119"/>
      <c r="D321" s="120"/>
      <c r="E321" s="72" t="s">
        <v>24</v>
      </c>
      <c r="F321" s="72"/>
      <c r="G321" s="73">
        <v>472</v>
      </c>
      <c r="H321" s="73"/>
      <c r="I321" s="16">
        <v>180</v>
      </c>
      <c r="J321" s="17">
        <v>3.916</v>
      </c>
      <c r="K321" s="17">
        <v>5.396</v>
      </c>
      <c r="L321" s="17">
        <v>31.644</v>
      </c>
      <c r="M321" s="18">
        <v>185.04</v>
      </c>
      <c r="N321" s="17">
        <v>0.193</v>
      </c>
      <c r="O321" s="17">
        <v>31.05</v>
      </c>
      <c r="P321" s="17">
        <v>0.031</v>
      </c>
      <c r="Q321" s="17">
        <v>0.172</v>
      </c>
      <c r="R321" s="17">
        <v>49.572</v>
      </c>
      <c r="S321" s="17">
        <v>115.092</v>
      </c>
      <c r="T321" s="17">
        <v>39.366</v>
      </c>
      <c r="U321" s="28">
        <v>1.668</v>
      </c>
    </row>
    <row r="322" spans="2:21" ht="13.5" customHeight="1">
      <c r="B322" s="117" t="s">
        <v>62</v>
      </c>
      <c r="C322" s="117"/>
      <c r="D322" s="117"/>
      <c r="E322" s="72" t="s">
        <v>23</v>
      </c>
      <c r="F322" s="72"/>
      <c r="G322" s="90">
        <v>293</v>
      </c>
      <c r="H322" s="90"/>
      <c r="I322" s="15">
        <v>180</v>
      </c>
      <c r="J322" s="13">
        <v>0.9</v>
      </c>
      <c r="K322" s="13"/>
      <c r="L322" s="13">
        <v>21.06</v>
      </c>
      <c r="M322" s="14">
        <v>84.6</v>
      </c>
      <c r="N322" s="13">
        <v>0.018</v>
      </c>
      <c r="O322" s="13">
        <v>3.6</v>
      </c>
      <c r="P322" s="13"/>
      <c r="Q322" s="13"/>
      <c r="R322" s="13">
        <v>14.4</v>
      </c>
      <c r="S322" s="13">
        <v>16.2</v>
      </c>
      <c r="T322" s="13">
        <v>9</v>
      </c>
      <c r="U322" s="27">
        <v>0.36</v>
      </c>
    </row>
    <row r="323" spans="2:21" ht="18.75" customHeight="1">
      <c r="B323" s="118"/>
      <c r="C323" s="119"/>
      <c r="D323" s="120"/>
      <c r="E323" s="72" t="s">
        <v>24</v>
      </c>
      <c r="F323" s="72"/>
      <c r="G323" s="90">
        <v>293</v>
      </c>
      <c r="H323" s="90"/>
      <c r="I323" s="15">
        <v>180</v>
      </c>
      <c r="J323" s="13">
        <v>0.9</v>
      </c>
      <c r="K323" s="13"/>
      <c r="L323" s="13">
        <v>21.06</v>
      </c>
      <c r="M323" s="14">
        <v>84.6</v>
      </c>
      <c r="N323" s="13">
        <v>0.018</v>
      </c>
      <c r="O323" s="13">
        <v>3.6</v>
      </c>
      <c r="P323" s="13"/>
      <c r="Q323" s="13"/>
      <c r="R323" s="13">
        <v>14.4</v>
      </c>
      <c r="S323" s="13">
        <v>16.2</v>
      </c>
      <c r="T323" s="13">
        <v>9</v>
      </c>
      <c r="U323" s="27">
        <v>0.36</v>
      </c>
    </row>
    <row r="324" spans="2:21" ht="13.5" customHeight="1">
      <c r="B324" s="140" t="s">
        <v>29</v>
      </c>
      <c r="C324" s="141"/>
      <c r="D324" s="142"/>
      <c r="E324" s="91" t="s">
        <v>23</v>
      </c>
      <c r="F324" s="92"/>
      <c r="G324" s="93" t="s">
        <v>30</v>
      </c>
      <c r="H324" s="94"/>
      <c r="I324" s="12">
        <v>20</v>
      </c>
      <c r="J324" s="13">
        <v>1.52</v>
      </c>
      <c r="K324" s="13">
        <v>0.18</v>
      </c>
      <c r="L324" s="13">
        <v>9.94</v>
      </c>
      <c r="M324" s="14">
        <v>45.2</v>
      </c>
      <c r="N324" s="13">
        <v>0.022</v>
      </c>
      <c r="O324" s="13"/>
      <c r="P324" s="13"/>
      <c r="Q324" s="13">
        <v>0.28</v>
      </c>
      <c r="R324" s="13">
        <v>4</v>
      </c>
      <c r="S324" s="13">
        <v>13</v>
      </c>
      <c r="T324" s="13">
        <v>2.8</v>
      </c>
      <c r="U324" s="27">
        <v>0.18</v>
      </c>
    </row>
    <row r="325" spans="2:21" ht="16.5" customHeight="1">
      <c r="B325" s="118"/>
      <c r="C325" s="119"/>
      <c r="D325" s="120"/>
      <c r="E325" s="91" t="s">
        <v>24</v>
      </c>
      <c r="F325" s="92"/>
      <c r="G325" s="93" t="s">
        <v>30</v>
      </c>
      <c r="H325" s="94"/>
      <c r="I325" s="12">
        <v>30</v>
      </c>
      <c r="J325" s="13">
        <v>2.28</v>
      </c>
      <c r="K325" s="13">
        <v>0.27</v>
      </c>
      <c r="L325" s="13">
        <v>14.91</v>
      </c>
      <c r="M325" s="14">
        <v>67.8</v>
      </c>
      <c r="N325" s="13">
        <v>0.033</v>
      </c>
      <c r="O325" s="13"/>
      <c r="P325" s="13"/>
      <c r="Q325" s="13">
        <v>0.5</v>
      </c>
      <c r="R325" s="13">
        <v>6</v>
      </c>
      <c r="S325" s="13">
        <v>19.5</v>
      </c>
      <c r="T325" s="13">
        <v>4.2</v>
      </c>
      <c r="U325" s="27">
        <v>0.27</v>
      </c>
    </row>
    <row r="326" spans="2:21" ht="13.5" customHeight="1">
      <c r="B326" s="140" t="s">
        <v>31</v>
      </c>
      <c r="C326" s="141"/>
      <c r="D326" s="142"/>
      <c r="E326" s="91" t="s">
        <v>23</v>
      </c>
      <c r="F326" s="92"/>
      <c r="G326" s="93" t="s">
        <v>32</v>
      </c>
      <c r="H326" s="94"/>
      <c r="I326" s="12">
        <v>20</v>
      </c>
      <c r="J326" s="13">
        <v>1.102</v>
      </c>
      <c r="K326" s="13">
        <v>0.2</v>
      </c>
      <c r="L326" s="13">
        <v>6.416</v>
      </c>
      <c r="M326" s="14">
        <v>38</v>
      </c>
      <c r="N326" s="13">
        <v>0.016</v>
      </c>
      <c r="O326" s="13"/>
      <c r="P326" s="13"/>
      <c r="Q326" s="13">
        <v>0.28</v>
      </c>
      <c r="R326" s="13">
        <v>4.2</v>
      </c>
      <c r="S326" s="13">
        <v>17.4</v>
      </c>
      <c r="T326" s="13">
        <v>3.8</v>
      </c>
      <c r="U326" s="27">
        <v>0.4</v>
      </c>
    </row>
    <row r="327" spans="2:21" ht="13.5" customHeight="1">
      <c r="B327" s="118"/>
      <c r="C327" s="119"/>
      <c r="D327" s="120"/>
      <c r="E327" s="91" t="s">
        <v>24</v>
      </c>
      <c r="F327" s="92"/>
      <c r="G327" s="93" t="s">
        <v>32</v>
      </c>
      <c r="H327" s="94"/>
      <c r="I327" s="12">
        <v>30</v>
      </c>
      <c r="J327" s="13">
        <v>1.653</v>
      </c>
      <c r="K327" s="13">
        <v>0.3</v>
      </c>
      <c r="L327" s="13">
        <v>9.624</v>
      </c>
      <c r="M327" s="14">
        <v>57</v>
      </c>
      <c r="N327" s="13">
        <v>0.024</v>
      </c>
      <c r="O327" s="13"/>
      <c r="P327" s="13"/>
      <c r="Q327" s="13">
        <v>0.5</v>
      </c>
      <c r="R327" s="13">
        <v>6.3</v>
      </c>
      <c r="S327" s="13">
        <v>26.1</v>
      </c>
      <c r="T327" s="13">
        <v>5.7</v>
      </c>
      <c r="U327" s="27">
        <v>0.6</v>
      </c>
    </row>
    <row r="328" spans="2:21" ht="13.5" customHeight="1">
      <c r="B328" s="103"/>
      <c r="C328" s="103"/>
      <c r="D328" s="103"/>
      <c r="E328" s="104"/>
      <c r="F328" s="104"/>
      <c r="G328" s="105"/>
      <c r="H328" s="105"/>
      <c r="I328" s="10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30"/>
    </row>
    <row r="329" spans="2:21" ht="13.5" customHeight="1">
      <c r="B329" s="136" t="s">
        <v>40</v>
      </c>
      <c r="C329" s="97" t="s">
        <v>21</v>
      </c>
      <c r="D329" s="97"/>
      <c r="E329" s="98"/>
      <c r="F329" s="95" t="s">
        <v>23</v>
      </c>
      <c r="G329" s="96"/>
      <c r="H329" s="96"/>
      <c r="I329" s="24">
        <f>I301+I303+I305+I307+I309</f>
        <v>500</v>
      </c>
      <c r="J329" s="25">
        <f aca="true" t="shared" si="32" ref="J329:U329">J301+J303+J305+J307+J309</f>
        <v>19.924</v>
      </c>
      <c r="K329" s="25">
        <f t="shared" si="32"/>
        <v>16.834</v>
      </c>
      <c r="L329" s="25">
        <f t="shared" si="32"/>
        <v>80.592</v>
      </c>
      <c r="M329" s="25">
        <f t="shared" si="32"/>
        <v>550.5799999999999</v>
      </c>
      <c r="N329" s="25">
        <f t="shared" si="32"/>
        <v>0.163</v>
      </c>
      <c r="O329" s="25"/>
      <c r="P329" s="25">
        <f t="shared" si="32"/>
        <v>0</v>
      </c>
      <c r="Q329" s="25">
        <f t="shared" si="32"/>
        <v>3.849</v>
      </c>
      <c r="R329" s="25">
        <f t="shared" si="32"/>
        <v>55.88099999999999</v>
      </c>
      <c r="S329" s="25">
        <f t="shared" si="32"/>
        <v>121.72300000000001</v>
      </c>
      <c r="T329" s="25">
        <f t="shared" si="32"/>
        <v>31.037</v>
      </c>
      <c r="U329" s="25">
        <f t="shared" si="32"/>
        <v>4.504</v>
      </c>
    </row>
    <row r="330" spans="2:21" ht="13.5" customHeight="1">
      <c r="B330" s="137"/>
      <c r="C330" s="99"/>
      <c r="D330" s="100"/>
      <c r="E330" s="101"/>
      <c r="F330" s="95" t="s">
        <v>24</v>
      </c>
      <c r="G330" s="96"/>
      <c r="H330" s="96"/>
      <c r="I330" s="24">
        <f>I302+I304+I306+I308+I310</f>
        <v>550</v>
      </c>
      <c r="J330" s="25">
        <f aca="true" t="shared" si="33" ref="J330:U330">J302+J304+J306+J308+J310</f>
        <v>23.249</v>
      </c>
      <c r="K330" s="25">
        <f t="shared" si="33"/>
        <v>18.555</v>
      </c>
      <c r="L330" s="25">
        <f t="shared" si="33"/>
        <v>94.098</v>
      </c>
      <c r="M330" s="25">
        <f t="shared" si="33"/>
        <v>622.043</v>
      </c>
      <c r="N330" s="25">
        <f t="shared" si="33"/>
        <v>0.183</v>
      </c>
      <c r="O330" s="25">
        <f t="shared" si="33"/>
        <v>3.596</v>
      </c>
      <c r="P330" s="25">
        <f t="shared" si="33"/>
        <v>0</v>
      </c>
      <c r="Q330" s="25">
        <f t="shared" si="33"/>
        <v>4.65</v>
      </c>
      <c r="R330" s="25">
        <f t="shared" si="33"/>
        <v>64.587</v>
      </c>
      <c r="S330" s="25">
        <f t="shared" si="33"/>
        <v>144.371</v>
      </c>
      <c r="T330" s="25">
        <f t="shared" si="33"/>
        <v>37.528</v>
      </c>
      <c r="U330" s="25">
        <f t="shared" si="33"/>
        <v>4.851999999999999</v>
      </c>
    </row>
    <row r="331" spans="2:21" ht="13.5" customHeight="1">
      <c r="B331" s="137"/>
      <c r="C331" s="97" t="s">
        <v>33</v>
      </c>
      <c r="D331" s="97"/>
      <c r="E331" s="98"/>
      <c r="F331" s="95" t="s">
        <v>23</v>
      </c>
      <c r="G331" s="96"/>
      <c r="H331" s="96"/>
      <c r="I331" s="24">
        <f>I314+I316+I318+I320+I322+I324+I326</f>
        <v>730</v>
      </c>
      <c r="J331" s="25">
        <f aca="true" t="shared" si="34" ref="J331:U331">J314+J316+J318+J320+J322+J324+J326</f>
        <v>20.21</v>
      </c>
      <c r="K331" s="25">
        <f t="shared" si="34"/>
        <v>21.929</v>
      </c>
      <c r="L331" s="25">
        <f t="shared" si="34"/>
        <v>93.443</v>
      </c>
      <c r="M331" s="25">
        <f>SUM(M314+M316+M318+M320+M322+M324+M326)</f>
        <v>678.88</v>
      </c>
      <c r="N331" s="25">
        <f t="shared" si="34"/>
        <v>0.3460000000000001</v>
      </c>
      <c r="O331" s="25">
        <f t="shared" si="34"/>
        <v>50.303999999999995</v>
      </c>
      <c r="P331" s="25">
        <f t="shared" si="34"/>
        <v>0.05399999999999999</v>
      </c>
      <c r="Q331" s="25">
        <f t="shared" si="34"/>
        <v>6.991000000000001</v>
      </c>
      <c r="R331" s="25">
        <f t="shared" si="34"/>
        <v>135.498</v>
      </c>
      <c r="S331" s="25">
        <f t="shared" si="34"/>
        <v>239.456</v>
      </c>
      <c r="T331" s="25">
        <f t="shared" si="34"/>
        <v>122.69399999999999</v>
      </c>
      <c r="U331" s="25">
        <f t="shared" si="34"/>
        <v>86.65400000000001</v>
      </c>
    </row>
    <row r="332" spans="2:21" ht="13.5" customHeight="1">
      <c r="B332" s="138"/>
      <c r="C332" s="99"/>
      <c r="D332" s="100"/>
      <c r="E332" s="101"/>
      <c r="F332" s="95" t="s">
        <v>24</v>
      </c>
      <c r="G332" s="96"/>
      <c r="H332" s="96"/>
      <c r="I332" s="24">
        <f>I315+I317+I319+I321+I323+I325+I327</f>
        <v>880</v>
      </c>
      <c r="J332" s="25">
        <f aca="true" t="shared" si="35" ref="J332:U332">J315+J317+J319+J321+J323+J325+J327</f>
        <v>24.203</v>
      </c>
      <c r="K332" s="25">
        <f t="shared" si="35"/>
        <v>27.759999999999998</v>
      </c>
      <c r="L332" s="25">
        <f t="shared" si="35"/>
        <v>118.47</v>
      </c>
      <c r="M332" s="25">
        <f t="shared" si="35"/>
        <v>847.04</v>
      </c>
      <c r="N332" s="25">
        <f t="shared" si="35"/>
        <v>0.44600000000000006</v>
      </c>
      <c r="O332" s="25">
        <f t="shared" si="35"/>
        <v>61.559999999999995</v>
      </c>
      <c r="P332" s="25">
        <f t="shared" si="35"/>
        <v>0.067</v>
      </c>
      <c r="Q332" s="25">
        <f t="shared" si="35"/>
        <v>10.416</v>
      </c>
      <c r="R332" s="25">
        <f t="shared" si="35"/>
        <v>172.72000000000003</v>
      </c>
      <c r="S332" s="25">
        <f t="shared" si="35"/>
        <v>308.274</v>
      </c>
      <c r="T332" s="25">
        <f t="shared" si="35"/>
        <v>161.40099999999995</v>
      </c>
      <c r="U332" s="25">
        <f t="shared" si="35"/>
        <v>101.51499999999999</v>
      </c>
    </row>
    <row r="333" spans="2:6" s="4" customFormat="1" ht="13.5" customHeight="1">
      <c r="B333" s="9" t="s">
        <v>41</v>
      </c>
      <c r="C333" s="6"/>
      <c r="D333" s="6"/>
      <c r="E333" s="7"/>
      <c r="F333" s="7"/>
    </row>
    <row r="334" spans="2:21" ht="13.5" customHeight="1">
      <c r="B334" s="68" t="s">
        <v>0</v>
      </c>
      <c r="C334" s="68"/>
      <c r="D334" s="68"/>
      <c r="E334" s="69"/>
      <c r="F334" s="69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</row>
    <row r="335" spans="2:21" ht="13.5" customHeight="1">
      <c r="B335" s="76" t="s">
        <v>1</v>
      </c>
      <c r="C335" s="76"/>
      <c r="D335" s="76"/>
      <c r="E335" s="77"/>
      <c r="F335" s="77"/>
      <c r="G335" s="82" t="s">
        <v>2</v>
      </c>
      <c r="H335" s="82"/>
      <c r="I335" s="82" t="s">
        <v>3</v>
      </c>
      <c r="J335" s="71" t="s">
        <v>4</v>
      </c>
      <c r="K335" s="71"/>
      <c r="L335" s="71"/>
      <c r="M335" s="74" t="s">
        <v>5</v>
      </c>
      <c r="N335" s="71" t="s">
        <v>6</v>
      </c>
      <c r="O335" s="71"/>
      <c r="P335" s="71"/>
      <c r="Q335" s="71"/>
      <c r="R335" s="71" t="s">
        <v>7</v>
      </c>
      <c r="S335" s="71"/>
      <c r="T335" s="71"/>
      <c r="U335" s="71"/>
    </row>
    <row r="336" spans="2:21" ht="13.5" customHeight="1">
      <c r="B336" s="78"/>
      <c r="C336" s="79"/>
      <c r="D336" s="79"/>
      <c r="E336" s="80"/>
      <c r="F336" s="81"/>
      <c r="G336" s="75"/>
      <c r="H336" s="83"/>
      <c r="I336" s="139"/>
      <c r="J336" s="11" t="s">
        <v>8</v>
      </c>
      <c r="K336" s="11" t="s">
        <v>9</v>
      </c>
      <c r="L336" s="11" t="s">
        <v>10</v>
      </c>
      <c r="M336" s="75"/>
      <c r="N336" s="11" t="s">
        <v>11</v>
      </c>
      <c r="O336" s="11" t="s">
        <v>12</v>
      </c>
      <c r="P336" s="11" t="s">
        <v>13</v>
      </c>
      <c r="Q336" s="11" t="s">
        <v>14</v>
      </c>
      <c r="R336" s="11" t="s">
        <v>15</v>
      </c>
      <c r="S336" s="11" t="s">
        <v>16</v>
      </c>
      <c r="T336" s="11" t="s">
        <v>17</v>
      </c>
      <c r="U336" s="11" t="s">
        <v>18</v>
      </c>
    </row>
    <row r="337" spans="1:21" s="3" customFormat="1" ht="13.5" customHeight="1">
      <c r="A337" s="6"/>
      <c r="B337" s="110" t="s">
        <v>77</v>
      </c>
      <c r="C337" s="110"/>
      <c r="D337" s="110"/>
      <c r="E337" s="110"/>
      <c r="F337" s="113" t="s">
        <v>87</v>
      </c>
      <c r="G337" s="113"/>
      <c r="H337" s="113"/>
      <c r="I337" s="148" t="s">
        <v>21</v>
      </c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</row>
    <row r="338" spans="1:21" s="3" customFormat="1" ht="13.5" customHeight="1">
      <c r="A338" s="6"/>
      <c r="B338" s="111"/>
      <c r="C338" s="112"/>
      <c r="D338" s="112"/>
      <c r="E338" s="112"/>
      <c r="F338" s="114"/>
      <c r="G338" s="115"/>
      <c r="H338" s="115"/>
      <c r="I338" s="149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50"/>
    </row>
    <row r="339" spans="2:21" ht="13.5" customHeight="1">
      <c r="B339" s="140" t="s">
        <v>113</v>
      </c>
      <c r="C339" s="141"/>
      <c r="D339" s="142"/>
      <c r="E339" s="72" t="s">
        <v>23</v>
      </c>
      <c r="F339" s="72"/>
      <c r="G339" s="89">
        <v>31</v>
      </c>
      <c r="H339" s="89"/>
      <c r="I339" s="12">
        <v>20</v>
      </c>
      <c r="J339" s="13">
        <v>0.4</v>
      </c>
      <c r="K339" s="13">
        <v>1.8</v>
      </c>
      <c r="L339" s="13">
        <v>1.72</v>
      </c>
      <c r="M339" s="14">
        <v>24.4</v>
      </c>
      <c r="N339" s="13">
        <v>0.004</v>
      </c>
      <c r="O339" s="13">
        <v>1.4</v>
      </c>
      <c r="P339" s="13"/>
      <c r="Q339" s="13"/>
      <c r="R339" s="13">
        <v>8.2</v>
      </c>
      <c r="S339" s="13">
        <v>13.4</v>
      </c>
      <c r="T339" s="13">
        <v>7</v>
      </c>
      <c r="U339" s="27">
        <v>1.4</v>
      </c>
    </row>
    <row r="340" spans="2:21" ht="15.75" customHeight="1">
      <c r="B340" s="118"/>
      <c r="C340" s="119"/>
      <c r="D340" s="120"/>
      <c r="E340" s="72" t="s">
        <v>24</v>
      </c>
      <c r="F340" s="72"/>
      <c r="G340" s="89">
        <v>31</v>
      </c>
      <c r="H340" s="89"/>
      <c r="I340" s="12">
        <v>30</v>
      </c>
      <c r="J340" s="13">
        <v>0.6</v>
      </c>
      <c r="K340" s="13">
        <v>2.7</v>
      </c>
      <c r="L340" s="13">
        <v>2.58</v>
      </c>
      <c r="M340" s="14">
        <v>36.6</v>
      </c>
      <c r="N340" s="13">
        <v>0.006</v>
      </c>
      <c r="O340" s="13">
        <v>2.1</v>
      </c>
      <c r="P340" s="13"/>
      <c r="Q340" s="13"/>
      <c r="R340" s="13">
        <v>12.3</v>
      </c>
      <c r="S340" s="13">
        <v>20.1</v>
      </c>
      <c r="T340" s="13">
        <v>10.5</v>
      </c>
      <c r="U340" s="27">
        <v>2.1</v>
      </c>
    </row>
    <row r="341" spans="2:21" ht="13.5" customHeight="1">
      <c r="B341" s="117" t="s">
        <v>84</v>
      </c>
      <c r="C341" s="117"/>
      <c r="D341" s="117"/>
      <c r="E341" s="72" t="s">
        <v>23</v>
      </c>
      <c r="F341" s="72"/>
      <c r="G341" s="89">
        <v>520</v>
      </c>
      <c r="H341" s="89"/>
      <c r="I341" s="12">
        <v>90</v>
      </c>
      <c r="J341" s="13">
        <v>11.648</v>
      </c>
      <c r="K341" s="13">
        <v>8.565</v>
      </c>
      <c r="L341" s="13">
        <v>2.097</v>
      </c>
      <c r="M341" s="14">
        <v>169.992</v>
      </c>
      <c r="N341" s="13">
        <v>0.006</v>
      </c>
      <c r="O341" s="13">
        <v>0.96</v>
      </c>
      <c r="P341" s="13">
        <v>0.003</v>
      </c>
      <c r="Q341" s="13">
        <v>1.306</v>
      </c>
      <c r="R341" s="13">
        <v>2.764</v>
      </c>
      <c r="S341" s="13">
        <v>5.192</v>
      </c>
      <c r="T341" s="13">
        <v>2.472</v>
      </c>
      <c r="U341" s="27">
        <v>36.838</v>
      </c>
    </row>
    <row r="342" spans="2:21" ht="22.5" customHeight="1">
      <c r="B342" s="118"/>
      <c r="C342" s="119"/>
      <c r="D342" s="120"/>
      <c r="E342" s="72" t="s">
        <v>24</v>
      </c>
      <c r="F342" s="72"/>
      <c r="G342" s="89">
        <v>520</v>
      </c>
      <c r="H342" s="89"/>
      <c r="I342" s="15">
        <v>100</v>
      </c>
      <c r="J342" s="13">
        <v>12.895</v>
      </c>
      <c r="K342" s="13">
        <v>9.188</v>
      </c>
      <c r="L342" s="13">
        <v>5.094</v>
      </c>
      <c r="M342" s="14">
        <v>207.5</v>
      </c>
      <c r="N342" s="13">
        <v>0.004</v>
      </c>
      <c r="O342" s="13">
        <v>0.72</v>
      </c>
      <c r="P342" s="13">
        <v>0.002</v>
      </c>
      <c r="Q342" s="13">
        <v>1.798</v>
      </c>
      <c r="R342" s="13">
        <v>2.073</v>
      </c>
      <c r="S342" s="13">
        <v>3.894</v>
      </c>
      <c r="T342" s="13">
        <v>1.854</v>
      </c>
      <c r="U342" s="27">
        <v>27.628</v>
      </c>
    </row>
    <row r="343" spans="2:21" ht="13.5" customHeight="1">
      <c r="B343" s="117" t="s">
        <v>114</v>
      </c>
      <c r="C343" s="117"/>
      <c r="D343" s="117"/>
      <c r="E343" s="72" t="s">
        <v>23</v>
      </c>
      <c r="F343" s="72"/>
      <c r="G343" s="73" t="s">
        <v>61</v>
      </c>
      <c r="H343" s="73"/>
      <c r="I343" s="16">
        <v>150</v>
      </c>
      <c r="J343" s="34">
        <v>5.28</v>
      </c>
      <c r="K343" s="34">
        <v>4.89</v>
      </c>
      <c r="L343" s="34">
        <v>33.46</v>
      </c>
      <c r="M343" s="18">
        <v>199.49</v>
      </c>
      <c r="N343" s="17">
        <v>0.01</v>
      </c>
      <c r="O343" s="17">
        <v>0.01</v>
      </c>
      <c r="P343" s="17">
        <v>0.01</v>
      </c>
      <c r="Q343" s="17">
        <v>0.4</v>
      </c>
      <c r="R343" s="17">
        <v>8.27</v>
      </c>
      <c r="S343" s="17">
        <v>6.89</v>
      </c>
      <c r="T343" s="17">
        <v>1.6</v>
      </c>
      <c r="U343" s="28">
        <v>0.06</v>
      </c>
    </row>
    <row r="344" spans="2:21" ht="21" customHeight="1">
      <c r="B344" s="118"/>
      <c r="C344" s="119"/>
      <c r="D344" s="120"/>
      <c r="E344" s="72" t="s">
        <v>24</v>
      </c>
      <c r="F344" s="72"/>
      <c r="G344" s="73" t="s">
        <v>61</v>
      </c>
      <c r="H344" s="73"/>
      <c r="I344" s="16">
        <v>180</v>
      </c>
      <c r="J344" s="17">
        <v>6.34</v>
      </c>
      <c r="K344" s="17">
        <v>5.87</v>
      </c>
      <c r="L344" s="17">
        <v>40.15</v>
      </c>
      <c r="M344" s="18">
        <v>239.38</v>
      </c>
      <c r="N344" s="17">
        <v>0.012</v>
      </c>
      <c r="O344" s="17">
        <v>0.012</v>
      </c>
      <c r="P344" s="17">
        <v>0.012</v>
      </c>
      <c r="Q344" s="17">
        <v>0.48</v>
      </c>
      <c r="R344" s="17">
        <v>9.92</v>
      </c>
      <c r="S344" s="17">
        <v>8.26</v>
      </c>
      <c r="T344" s="17">
        <v>1.92</v>
      </c>
      <c r="U344" s="28">
        <v>0.072</v>
      </c>
    </row>
    <row r="345" spans="2:21" ht="13.5" customHeight="1">
      <c r="B345" s="117" t="s">
        <v>55</v>
      </c>
      <c r="C345" s="117"/>
      <c r="D345" s="117"/>
      <c r="E345" s="72" t="s">
        <v>23</v>
      </c>
      <c r="F345" s="72"/>
      <c r="G345" s="90" t="s">
        <v>56</v>
      </c>
      <c r="H345" s="90"/>
      <c r="I345" s="15">
        <v>200</v>
      </c>
      <c r="J345" s="13">
        <v>1.04</v>
      </c>
      <c r="K345" s="13">
        <v>0</v>
      </c>
      <c r="L345" s="13">
        <v>30.96</v>
      </c>
      <c r="M345" s="14">
        <v>123</v>
      </c>
      <c r="N345" s="13">
        <v>0.02</v>
      </c>
      <c r="O345" s="13">
        <v>0.01</v>
      </c>
      <c r="P345" s="13">
        <v>0</v>
      </c>
      <c r="Q345" s="13">
        <v>0</v>
      </c>
      <c r="R345" s="13">
        <v>32.4</v>
      </c>
      <c r="S345" s="13">
        <v>29.2</v>
      </c>
      <c r="T345" s="13">
        <v>21</v>
      </c>
      <c r="U345" s="27">
        <v>0.7</v>
      </c>
    </row>
    <row r="346" spans="2:21" ht="21" customHeight="1">
      <c r="B346" s="118"/>
      <c r="C346" s="119"/>
      <c r="D346" s="120"/>
      <c r="E346" s="72" t="s">
        <v>24</v>
      </c>
      <c r="F346" s="72"/>
      <c r="G346" s="90" t="s">
        <v>56</v>
      </c>
      <c r="H346" s="90"/>
      <c r="I346" s="15">
        <v>200</v>
      </c>
      <c r="J346" s="13">
        <v>1.04</v>
      </c>
      <c r="K346" s="13">
        <v>0</v>
      </c>
      <c r="L346" s="13">
        <v>30.96</v>
      </c>
      <c r="M346" s="14">
        <v>123</v>
      </c>
      <c r="N346" s="13">
        <v>0.02</v>
      </c>
      <c r="O346" s="13">
        <v>0.01</v>
      </c>
      <c r="P346" s="13">
        <v>0</v>
      </c>
      <c r="Q346" s="13">
        <v>0</v>
      </c>
      <c r="R346" s="13">
        <v>32.4</v>
      </c>
      <c r="S346" s="13">
        <v>29.2</v>
      </c>
      <c r="T346" s="13">
        <v>21</v>
      </c>
      <c r="U346" s="27">
        <v>0.7</v>
      </c>
    </row>
    <row r="347" spans="2:21" ht="13.5" customHeight="1">
      <c r="B347" s="117" t="s">
        <v>29</v>
      </c>
      <c r="C347" s="117"/>
      <c r="D347" s="117"/>
      <c r="E347" s="72" t="s">
        <v>23</v>
      </c>
      <c r="F347" s="72"/>
      <c r="G347" s="88" t="s">
        <v>30</v>
      </c>
      <c r="H347" s="88"/>
      <c r="I347" s="12">
        <v>20</v>
      </c>
      <c r="J347" s="13">
        <v>1.52</v>
      </c>
      <c r="K347" s="13">
        <v>0.18</v>
      </c>
      <c r="L347" s="13">
        <v>9.94</v>
      </c>
      <c r="M347" s="14">
        <v>45.2</v>
      </c>
      <c r="N347" s="13">
        <v>0.022</v>
      </c>
      <c r="O347" s="13"/>
      <c r="P347" s="13"/>
      <c r="Q347" s="13">
        <v>0.28</v>
      </c>
      <c r="R347" s="13">
        <v>4</v>
      </c>
      <c r="S347" s="13">
        <v>13</v>
      </c>
      <c r="T347" s="13">
        <v>2.8</v>
      </c>
      <c r="U347" s="27">
        <v>0.18</v>
      </c>
    </row>
    <row r="348" spans="2:21" ht="13.5" customHeight="1">
      <c r="B348" s="118"/>
      <c r="C348" s="119"/>
      <c r="D348" s="120"/>
      <c r="E348" s="72" t="s">
        <v>24</v>
      </c>
      <c r="F348" s="72"/>
      <c r="G348" s="88" t="s">
        <v>30</v>
      </c>
      <c r="H348" s="88"/>
      <c r="I348" s="12">
        <v>25</v>
      </c>
      <c r="J348" s="13">
        <v>1.9</v>
      </c>
      <c r="K348" s="13">
        <v>0.225</v>
      </c>
      <c r="L348" s="13">
        <v>12.425</v>
      </c>
      <c r="M348" s="14">
        <v>56.5</v>
      </c>
      <c r="N348" s="13">
        <v>0.028</v>
      </c>
      <c r="O348" s="13"/>
      <c r="P348" s="13"/>
      <c r="Q348" s="13">
        <v>0.42</v>
      </c>
      <c r="R348" s="13">
        <v>5</v>
      </c>
      <c r="S348" s="13">
        <v>16.25</v>
      </c>
      <c r="T348" s="13">
        <v>3.5</v>
      </c>
      <c r="U348" s="27">
        <v>0.225</v>
      </c>
    </row>
    <row r="349" spans="2:21" ht="15.75" customHeight="1">
      <c r="B349" s="117" t="s">
        <v>31</v>
      </c>
      <c r="C349" s="117"/>
      <c r="D349" s="117"/>
      <c r="E349" s="72" t="s">
        <v>23</v>
      </c>
      <c r="F349" s="72"/>
      <c r="G349" s="88" t="s">
        <v>32</v>
      </c>
      <c r="H349" s="88"/>
      <c r="I349" s="12">
        <v>20</v>
      </c>
      <c r="J349" s="13">
        <v>1.102</v>
      </c>
      <c r="K349" s="13">
        <v>0.2</v>
      </c>
      <c r="L349" s="13">
        <v>6.416</v>
      </c>
      <c r="M349" s="14">
        <v>38</v>
      </c>
      <c r="N349" s="13">
        <v>0.016</v>
      </c>
      <c r="O349" s="13"/>
      <c r="P349" s="13"/>
      <c r="Q349" s="13">
        <v>0.28</v>
      </c>
      <c r="R349" s="13">
        <v>4.2</v>
      </c>
      <c r="S349" s="13">
        <v>17.4</v>
      </c>
      <c r="T349" s="13">
        <v>3.8</v>
      </c>
      <c r="U349" s="27">
        <v>0.4</v>
      </c>
    </row>
    <row r="350" spans="2:21" ht="13.5" customHeight="1">
      <c r="B350" s="118"/>
      <c r="C350" s="119"/>
      <c r="D350" s="120"/>
      <c r="E350" s="72" t="s">
        <v>24</v>
      </c>
      <c r="F350" s="72"/>
      <c r="G350" s="88" t="s">
        <v>32</v>
      </c>
      <c r="H350" s="88"/>
      <c r="I350" s="12">
        <v>25</v>
      </c>
      <c r="J350" s="13">
        <v>1.378</v>
      </c>
      <c r="K350" s="13">
        <v>0.25</v>
      </c>
      <c r="L350" s="13">
        <v>8.02</v>
      </c>
      <c r="M350" s="14">
        <v>47.5</v>
      </c>
      <c r="N350" s="13">
        <v>0.02</v>
      </c>
      <c r="O350" s="13"/>
      <c r="P350" s="13"/>
      <c r="Q350" s="13">
        <v>0.42</v>
      </c>
      <c r="R350" s="13">
        <v>5.25</v>
      </c>
      <c r="S350" s="13">
        <v>21.75</v>
      </c>
      <c r="T350" s="13">
        <v>4.75</v>
      </c>
      <c r="U350" s="27">
        <v>0.5</v>
      </c>
    </row>
    <row r="351" spans="2:21" ht="13.5" customHeight="1">
      <c r="B351" s="103"/>
      <c r="C351" s="103"/>
      <c r="D351" s="103"/>
      <c r="E351" s="104"/>
      <c r="F351" s="104"/>
      <c r="G351" s="105"/>
      <c r="H351" s="105"/>
      <c r="I351" s="10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30"/>
    </row>
    <row r="352" spans="1:21" s="3" customFormat="1" ht="13.5" customHeight="1">
      <c r="A352" s="6"/>
      <c r="B352" s="110" t="s">
        <v>77</v>
      </c>
      <c r="C352" s="110"/>
      <c r="D352" s="110"/>
      <c r="E352" s="110"/>
      <c r="F352" s="113" t="s">
        <v>87</v>
      </c>
      <c r="G352" s="113"/>
      <c r="H352" s="113"/>
      <c r="I352" s="148" t="s">
        <v>33</v>
      </c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</row>
    <row r="353" spans="1:21" s="3" customFormat="1" ht="13.5" customHeight="1">
      <c r="A353" s="6"/>
      <c r="B353" s="111"/>
      <c r="C353" s="112"/>
      <c r="D353" s="112"/>
      <c r="E353" s="112"/>
      <c r="F353" s="114"/>
      <c r="G353" s="115"/>
      <c r="H353" s="115"/>
      <c r="I353" s="149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50"/>
    </row>
    <row r="354" spans="2:21" ht="13.5" customHeight="1">
      <c r="B354" s="140" t="s">
        <v>115</v>
      </c>
      <c r="C354" s="141"/>
      <c r="D354" s="142"/>
      <c r="E354" s="72" t="s">
        <v>23</v>
      </c>
      <c r="F354" s="72"/>
      <c r="G354" s="90">
        <v>31</v>
      </c>
      <c r="H354" s="90"/>
      <c r="I354" s="12">
        <v>60</v>
      </c>
      <c r="J354" s="13">
        <v>4.901</v>
      </c>
      <c r="K354" s="13">
        <v>6.956</v>
      </c>
      <c r="L354" s="13">
        <v>7.733</v>
      </c>
      <c r="M354" s="14">
        <v>97.236</v>
      </c>
      <c r="N354" s="13">
        <v>0.059</v>
      </c>
      <c r="O354" s="13">
        <v>8.16</v>
      </c>
      <c r="P354" s="13">
        <v>0.021</v>
      </c>
      <c r="Q354" s="13">
        <v>2.794</v>
      </c>
      <c r="R354" s="13">
        <v>9.948</v>
      </c>
      <c r="S354" s="13">
        <v>39.036</v>
      </c>
      <c r="T354" s="13">
        <v>13.884</v>
      </c>
      <c r="U354" s="27">
        <v>0.576</v>
      </c>
    </row>
    <row r="355" spans="2:21" ht="21.75" customHeight="1">
      <c r="B355" s="118"/>
      <c r="C355" s="119"/>
      <c r="D355" s="120"/>
      <c r="E355" s="72" t="s">
        <v>24</v>
      </c>
      <c r="F355" s="72"/>
      <c r="G355" s="90">
        <v>31</v>
      </c>
      <c r="H355" s="90"/>
      <c r="I355" s="12">
        <v>100</v>
      </c>
      <c r="J355" s="13">
        <v>3.106</v>
      </c>
      <c r="K355" s="13">
        <v>11.594</v>
      </c>
      <c r="L355" s="13">
        <v>12.888</v>
      </c>
      <c r="M355" s="14">
        <v>162.06</v>
      </c>
      <c r="N355" s="13">
        <v>0.098</v>
      </c>
      <c r="O355" s="13">
        <v>13.6</v>
      </c>
      <c r="P355" s="13">
        <v>0.035</v>
      </c>
      <c r="Q355" s="13"/>
      <c r="R355" s="13">
        <v>16.58</v>
      </c>
      <c r="S355" s="13">
        <v>65.06</v>
      </c>
      <c r="T355" s="13">
        <v>23.14</v>
      </c>
      <c r="U355" s="27">
        <v>0.96</v>
      </c>
    </row>
    <row r="356" spans="2:21" ht="13.5" customHeight="1">
      <c r="B356" s="117" t="s">
        <v>116</v>
      </c>
      <c r="C356" s="117"/>
      <c r="D356" s="117"/>
      <c r="E356" s="72" t="s">
        <v>23</v>
      </c>
      <c r="F356" s="72"/>
      <c r="G356" s="73" t="s">
        <v>117</v>
      </c>
      <c r="H356" s="73"/>
      <c r="I356" s="15">
        <v>200</v>
      </c>
      <c r="J356" s="13">
        <v>4.62</v>
      </c>
      <c r="K356" s="13">
        <v>3.34</v>
      </c>
      <c r="L356" s="13">
        <v>11.4</v>
      </c>
      <c r="M356" s="14">
        <v>94</v>
      </c>
      <c r="N356" s="13">
        <v>0.048</v>
      </c>
      <c r="O356" s="13">
        <v>3.68</v>
      </c>
      <c r="P356" s="13">
        <v>102</v>
      </c>
      <c r="Q356" s="13">
        <v>0</v>
      </c>
      <c r="R356" s="13">
        <v>10.4</v>
      </c>
      <c r="S356" s="13">
        <v>36</v>
      </c>
      <c r="T356" s="13">
        <v>12.8</v>
      </c>
      <c r="U356" s="27">
        <v>0.54</v>
      </c>
    </row>
    <row r="357" spans="2:21" ht="12" customHeight="1">
      <c r="B357" s="118"/>
      <c r="C357" s="119"/>
      <c r="D357" s="120"/>
      <c r="E357" s="72" t="s">
        <v>24</v>
      </c>
      <c r="F357" s="72"/>
      <c r="G357" s="73" t="s">
        <v>117</v>
      </c>
      <c r="H357" s="73"/>
      <c r="I357" s="15">
        <v>250</v>
      </c>
      <c r="J357" s="13">
        <v>5.8</v>
      </c>
      <c r="K357" s="13">
        <v>4.17</v>
      </c>
      <c r="L357" s="13">
        <v>14.25</v>
      </c>
      <c r="M357" s="14">
        <v>117.5</v>
      </c>
      <c r="N357" s="13">
        <v>0.06</v>
      </c>
      <c r="O357" s="13">
        <v>4.6</v>
      </c>
      <c r="P357" s="13">
        <v>127.75</v>
      </c>
      <c r="Q357" s="13">
        <v>0</v>
      </c>
      <c r="R357" s="13">
        <v>13</v>
      </c>
      <c r="S357" s="13">
        <v>45</v>
      </c>
      <c r="T357" s="13">
        <v>16</v>
      </c>
      <c r="U357" s="27">
        <v>0.67</v>
      </c>
    </row>
    <row r="358" spans="2:21" ht="13.5" customHeight="1">
      <c r="B358" s="117" t="s">
        <v>59</v>
      </c>
      <c r="C358" s="117"/>
      <c r="D358" s="117"/>
      <c r="E358" s="72" t="s">
        <v>23</v>
      </c>
      <c r="F358" s="72"/>
      <c r="G358" s="73">
        <v>428</v>
      </c>
      <c r="H358" s="73"/>
      <c r="I358" s="15">
        <v>90</v>
      </c>
      <c r="J358" s="13">
        <v>7.63</v>
      </c>
      <c r="K358" s="13">
        <v>10.17</v>
      </c>
      <c r="L358" s="13">
        <v>9.45</v>
      </c>
      <c r="M358" s="14">
        <v>158</v>
      </c>
      <c r="N358" s="13">
        <v>0.022</v>
      </c>
      <c r="O358" s="13">
        <v>1.15</v>
      </c>
      <c r="P358" s="13">
        <v>0.003</v>
      </c>
      <c r="Q358" s="13">
        <v>1.306</v>
      </c>
      <c r="R358" s="13">
        <v>5.957</v>
      </c>
      <c r="S358" s="13">
        <v>15.412</v>
      </c>
      <c r="T358" s="13">
        <v>4.748</v>
      </c>
      <c r="U358" s="27">
        <v>36.981</v>
      </c>
    </row>
    <row r="359" spans="2:21" ht="27" customHeight="1">
      <c r="B359" s="118"/>
      <c r="C359" s="119"/>
      <c r="D359" s="120"/>
      <c r="E359" s="72" t="s">
        <v>24</v>
      </c>
      <c r="F359" s="72"/>
      <c r="G359" s="73">
        <v>428</v>
      </c>
      <c r="H359" s="73"/>
      <c r="I359" s="15">
        <v>100</v>
      </c>
      <c r="J359" s="13">
        <v>11.355</v>
      </c>
      <c r="K359" s="13">
        <v>13.566</v>
      </c>
      <c r="L359" s="13">
        <v>12.415</v>
      </c>
      <c r="M359" s="14">
        <v>176.02</v>
      </c>
      <c r="N359" s="13">
        <v>0.025</v>
      </c>
      <c r="O359" s="13">
        <v>0.97</v>
      </c>
      <c r="P359" s="13">
        <v>0.002</v>
      </c>
      <c r="Q359" s="13">
        <v>1.798</v>
      </c>
      <c r="R359" s="13">
        <v>6.379</v>
      </c>
      <c r="S359" s="13">
        <v>17.384</v>
      </c>
      <c r="T359" s="13">
        <v>4.856</v>
      </c>
      <c r="U359" s="27">
        <v>27.818</v>
      </c>
    </row>
    <row r="360" spans="2:21" ht="13.5" customHeight="1">
      <c r="B360" s="117" t="s">
        <v>98</v>
      </c>
      <c r="C360" s="117"/>
      <c r="D360" s="117"/>
      <c r="E360" s="72" t="s">
        <v>23</v>
      </c>
      <c r="F360" s="72"/>
      <c r="G360" s="73">
        <v>463</v>
      </c>
      <c r="H360" s="73"/>
      <c r="I360" s="16">
        <v>150</v>
      </c>
      <c r="J360" s="17">
        <v>7.716</v>
      </c>
      <c r="K360" s="17">
        <v>5.384</v>
      </c>
      <c r="L360" s="17">
        <v>26.323</v>
      </c>
      <c r="M360" s="18">
        <v>232.585</v>
      </c>
      <c r="N360" s="17">
        <v>0.255</v>
      </c>
      <c r="O360" s="17"/>
      <c r="P360" s="17">
        <v>0.021</v>
      </c>
      <c r="Q360" s="17">
        <v>4.16</v>
      </c>
      <c r="R360" s="17">
        <v>30.396</v>
      </c>
      <c r="S360" s="17">
        <v>154.621</v>
      </c>
      <c r="T360" s="17">
        <v>0.158</v>
      </c>
      <c r="U360" s="28">
        <v>2.985</v>
      </c>
    </row>
    <row r="361" spans="2:21" ht="24.75" customHeight="1">
      <c r="B361" s="118"/>
      <c r="C361" s="119"/>
      <c r="D361" s="120"/>
      <c r="E361" s="72" t="s">
        <v>24</v>
      </c>
      <c r="F361" s="72"/>
      <c r="G361" s="73">
        <v>463</v>
      </c>
      <c r="H361" s="73"/>
      <c r="I361" s="15">
        <v>180</v>
      </c>
      <c r="J361" s="13">
        <v>8.715</v>
      </c>
      <c r="K361" s="13">
        <v>6.46</v>
      </c>
      <c r="L361" s="13">
        <v>32.561</v>
      </c>
      <c r="M361" s="14">
        <v>278.971</v>
      </c>
      <c r="N361" s="13">
        <v>0.306</v>
      </c>
      <c r="O361" s="13"/>
      <c r="P361" s="13">
        <v>0.025</v>
      </c>
      <c r="Q361" s="13">
        <v>4.989</v>
      </c>
      <c r="R361" s="13">
        <v>36.456</v>
      </c>
      <c r="S361" s="13">
        <v>185.444</v>
      </c>
      <c r="T361" s="13">
        <v>0.189</v>
      </c>
      <c r="U361" s="27">
        <v>3.58</v>
      </c>
    </row>
    <row r="362" spans="2:21" ht="13.5" customHeight="1">
      <c r="B362" s="117" t="s">
        <v>71</v>
      </c>
      <c r="C362" s="117"/>
      <c r="D362" s="117"/>
      <c r="E362" s="72" t="s">
        <v>23</v>
      </c>
      <c r="F362" s="72"/>
      <c r="G362" s="89">
        <v>702</v>
      </c>
      <c r="H362" s="89"/>
      <c r="I362" s="15">
        <v>200</v>
      </c>
      <c r="J362" s="13">
        <v>0.08</v>
      </c>
      <c r="K362" s="13"/>
      <c r="L362" s="13">
        <v>33.552</v>
      </c>
      <c r="M362" s="14">
        <v>127.76</v>
      </c>
      <c r="N362" s="13">
        <v>0.004</v>
      </c>
      <c r="O362" s="13">
        <v>0.72</v>
      </c>
      <c r="P362" s="13"/>
      <c r="Q362" s="13"/>
      <c r="R362" s="13">
        <v>0.48</v>
      </c>
      <c r="S362" s="13">
        <v>2.4</v>
      </c>
      <c r="T362" s="13">
        <v>4</v>
      </c>
      <c r="U362" s="27">
        <v>0.152</v>
      </c>
    </row>
    <row r="363" spans="2:21" ht="18.75" customHeight="1">
      <c r="B363" s="118"/>
      <c r="C363" s="119"/>
      <c r="D363" s="120"/>
      <c r="E363" s="72" t="s">
        <v>24</v>
      </c>
      <c r="F363" s="72"/>
      <c r="G363" s="89">
        <v>702</v>
      </c>
      <c r="H363" s="89"/>
      <c r="I363" s="15">
        <v>200</v>
      </c>
      <c r="J363" s="13">
        <v>0.08</v>
      </c>
      <c r="K363" s="13"/>
      <c r="L363" s="13">
        <v>33.552</v>
      </c>
      <c r="M363" s="14">
        <v>127.76</v>
      </c>
      <c r="N363" s="13">
        <v>0.004</v>
      </c>
      <c r="O363" s="13">
        <v>0.72</v>
      </c>
      <c r="P363" s="13"/>
      <c r="Q363" s="13"/>
      <c r="R363" s="13">
        <v>0.48</v>
      </c>
      <c r="S363" s="13">
        <v>2.4</v>
      </c>
      <c r="T363" s="13">
        <v>4</v>
      </c>
      <c r="U363" s="27">
        <v>0.152</v>
      </c>
    </row>
    <row r="364" spans="2:21" ht="13.5" customHeight="1">
      <c r="B364" s="140" t="s">
        <v>29</v>
      </c>
      <c r="C364" s="141"/>
      <c r="D364" s="142"/>
      <c r="E364" s="91" t="s">
        <v>23</v>
      </c>
      <c r="F364" s="92"/>
      <c r="G364" s="93" t="s">
        <v>30</v>
      </c>
      <c r="H364" s="94"/>
      <c r="I364" s="12">
        <v>20</v>
      </c>
      <c r="J364" s="13">
        <v>1.52</v>
      </c>
      <c r="K364" s="13">
        <v>0.18</v>
      </c>
      <c r="L364" s="13">
        <v>9.94</v>
      </c>
      <c r="M364" s="14">
        <v>45.2</v>
      </c>
      <c r="N364" s="13">
        <v>0.022</v>
      </c>
      <c r="O364" s="13"/>
      <c r="P364" s="13"/>
      <c r="Q364" s="13">
        <v>0.28</v>
      </c>
      <c r="R364" s="13">
        <v>4</v>
      </c>
      <c r="S364" s="13">
        <v>13</v>
      </c>
      <c r="T364" s="13">
        <v>2.8</v>
      </c>
      <c r="U364" s="27">
        <v>0.18</v>
      </c>
    </row>
    <row r="365" spans="2:21" ht="13.5" customHeight="1">
      <c r="B365" s="118"/>
      <c r="C365" s="119"/>
      <c r="D365" s="120"/>
      <c r="E365" s="91" t="s">
        <v>24</v>
      </c>
      <c r="F365" s="92"/>
      <c r="G365" s="93" t="s">
        <v>30</v>
      </c>
      <c r="H365" s="94"/>
      <c r="I365" s="12">
        <v>30</v>
      </c>
      <c r="J365" s="13">
        <v>2.28</v>
      </c>
      <c r="K365" s="13">
        <v>0.27</v>
      </c>
      <c r="L365" s="13">
        <v>14.91</v>
      </c>
      <c r="M365" s="14">
        <v>67.8</v>
      </c>
      <c r="N365" s="13">
        <v>0.033</v>
      </c>
      <c r="O365" s="13"/>
      <c r="P365" s="13"/>
      <c r="Q365" s="13">
        <v>0.5</v>
      </c>
      <c r="R365" s="13">
        <v>6</v>
      </c>
      <c r="S365" s="13">
        <v>19.5</v>
      </c>
      <c r="T365" s="13">
        <v>4.2</v>
      </c>
      <c r="U365" s="27">
        <v>0.27</v>
      </c>
    </row>
    <row r="366" spans="2:21" ht="13.5" customHeight="1">
      <c r="B366" s="140" t="s">
        <v>31</v>
      </c>
      <c r="C366" s="141"/>
      <c r="D366" s="142"/>
      <c r="E366" s="91" t="s">
        <v>23</v>
      </c>
      <c r="F366" s="92"/>
      <c r="G366" s="93" t="s">
        <v>32</v>
      </c>
      <c r="H366" s="94"/>
      <c r="I366" s="12">
        <v>20</v>
      </c>
      <c r="J366" s="13">
        <v>1.102</v>
      </c>
      <c r="K366" s="13">
        <v>0.2</v>
      </c>
      <c r="L366" s="13">
        <v>6.416</v>
      </c>
      <c r="M366" s="14">
        <v>38</v>
      </c>
      <c r="N366" s="13">
        <v>0.016</v>
      </c>
      <c r="O366" s="13"/>
      <c r="P366" s="13"/>
      <c r="Q366" s="13">
        <v>0.28</v>
      </c>
      <c r="R366" s="13">
        <v>4.2</v>
      </c>
      <c r="S366" s="13">
        <v>17.4</v>
      </c>
      <c r="T366" s="13">
        <v>3.8</v>
      </c>
      <c r="U366" s="27">
        <v>0.4</v>
      </c>
    </row>
    <row r="367" spans="2:21" ht="13.5" customHeight="1">
      <c r="B367" s="118"/>
      <c r="C367" s="119"/>
      <c r="D367" s="120"/>
      <c r="E367" s="91" t="s">
        <v>24</v>
      </c>
      <c r="F367" s="92"/>
      <c r="G367" s="93" t="s">
        <v>32</v>
      </c>
      <c r="H367" s="94"/>
      <c r="I367" s="12">
        <v>30</v>
      </c>
      <c r="J367" s="13">
        <v>1.653</v>
      </c>
      <c r="K367" s="13">
        <v>0.3</v>
      </c>
      <c r="L367" s="13">
        <v>9.624</v>
      </c>
      <c r="M367" s="14">
        <v>57</v>
      </c>
      <c r="N367" s="13">
        <v>0.024</v>
      </c>
      <c r="O367" s="13"/>
      <c r="P367" s="13"/>
      <c r="Q367" s="13">
        <v>0.5</v>
      </c>
      <c r="R367" s="13">
        <v>6.3</v>
      </c>
      <c r="S367" s="13">
        <v>26.1</v>
      </c>
      <c r="T367" s="13">
        <v>5.7</v>
      </c>
      <c r="U367" s="27">
        <v>0.6</v>
      </c>
    </row>
    <row r="368" spans="2:21" ht="13.5" customHeight="1">
      <c r="B368" s="136" t="s">
        <v>40</v>
      </c>
      <c r="C368" s="97" t="s">
        <v>21</v>
      </c>
      <c r="D368" s="97"/>
      <c r="E368" s="98"/>
      <c r="F368" s="95" t="s">
        <v>23</v>
      </c>
      <c r="G368" s="96"/>
      <c r="H368" s="96"/>
      <c r="I368" s="24">
        <f>I339+I341+I343+I345+I347+I349</f>
        <v>500</v>
      </c>
      <c r="J368" s="25">
        <f aca="true" t="shared" si="36" ref="J368:U368">J339+J341+J343+J345+J347+J349</f>
        <v>20.99</v>
      </c>
      <c r="K368" s="25">
        <f t="shared" si="36"/>
        <v>15.634999999999998</v>
      </c>
      <c r="L368" s="25">
        <f t="shared" si="36"/>
        <v>84.59299999999999</v>
      </c>
      <c r="M368" s="25">
        <f t="shared" si="36"/>
        <v>600.0820000000001</v>
      </c>
      <c r="N368" s="25">
        <f t="shared" si="36"/>
        <v>0.078</v>
      </c>
      <c r="O368" s="25">
        <f t="shared" si="36"/>
        <v>2.3799999999999994</v>
      </c>
      <c r="P368" s="25">
        <f t="shared" si="36"/>
        <v>0.013000000000000001</v>
      </c>
      <c r="Q368" s="25">
        <f t="shared" si="36"/>
        <v>2.266</v>
      </c>
      <c r="R368" s="25">
        <f t="shared" si="36"/>
        <v>59.834</v>
      </c>
      <c r="S368" s="25">
        <f t="shared" si="36"/>
        <v>85.082</v>
      </c>
      <c r="T368" s="25">
        <f t="shared" si="36"/>
        <v>38.672</v>
      </c>
      <c r="U368" s="25">
        <f t="shared" si="36"/>
        <v>39.578</v>
      </c>
    </row>
    <row r="369" spans="2:21" ht="13.5" customHeight="1">
      <c r="B369" s="137"/>
      <c r="C369" s="99"/>
      <c r="D369" s="100"/>
      <c r="E369" s="101"/>
      <c r="F369" s="95" t="s">
        <v>24</v>
      </c>
      <c r="G369" s="96"/>
      <c r="H369" s="96"/>
      <c r="I369" s="24">
        <f>I340+I342+I344+I346+I348+I350</f>
        <v>560</v>
      </c>
      <c r="J369" s="25">
        <f aca="true" t="shared" si="37" ref="J369:U369">J340+J342+J344+J346+J348+J350</f>
        <v>24.153</v>
      </c>
      <c r="K369" s="25">
        <f t="shared" si="37"/>
        <v>18.233000000000004</v>
      </c>
      <c r="L369" s="25">
        <f t="shared" si="37"/>
        <v>99.22899999999998</v>
      </c>
      <c r="M369" s="25">
        <f t="shared" si="37"/>
        <v>710.48</v>
      </c>
      <c r="N369" s="25">
        <f t="shared" si="37"/>
        <v>0.09</v>
      </c>
      <c r="O369" s="25">
        <f t="shared" si="37"/>
        <v>2.842</v>
      </c>
      <c r="P369" s="25">
        <f t="shared" si="37"/>
        <v>0.014</v>
      </c>
      <c r="Q369" s="25">
        <f t="shared" si="37"/>
        <v>3.118</v>
      </c>
      <c r="R369" s="25">
        <f t="shared" si="37"/>
        <v>66.943</v>
      </c>
      <c r="S369" s="25">
        <f t="shared" si="37"/>
        <v>99.454</v>
      </c>
      <c r="T369" s="25">
        <f t="shared" si="37"/>
        <v>43.524</v>
      </c>
      <c r="U369" s="25">
        <f t="shared" si="37"/>
        <v>31.225</v>
      </c>
    </row>
    <row r="370" spans="2:21" ht="13.5" customHeight="1">
      <c r="B370" s="137"/>
      <c r="C370" s="97" t="s">
        <v>33</v>
      </c>
      <c r="D370" s="97"/>
      <c r="E370" s="98"/>
      <c r="F370" s="95" t="s">
        <v>23</v>
      </c>
      <c r="G370" s="96"/>
      <c r="H370" s="96"/>
      <c r="I370" s="24">
        <f>I354+I356+I358+I360+I362+I364+I366</f>
        <v>740</v>
      </c>
      <c r="J370" s="25">
        <f aca="true" t="shared" si="38" ref="J370:U370">J354+J356+J358+J360+J362+J364+J366</f>
        <v>27.569</v>
      </c>
      <c r="K370" s="25">
        <f t="shared" si="38"/>
        <v>26.23</v>
      </c>
      <c r="L370" s="25">
        <f t="shared" si="38"/>
        <v>104.814</v>
      </c>
      <c r="M370" s="25">
        <f t="shared" si="38"/>
        <v>792.7810000000001</v>
      </c>
      <c r="N370" s="25">
        <f t="shared" si="38"/>
        <v>0.42600000000000005</v>
      </c>
      <c r="O370" s="25">
        <f t="shared" si="38"/>
        <v>13.71</v>
      </c>
      <c r="P370" s="25">
        <f t="shared" si="38"/>
        <v>102.045</v>
      </c>
      <c r="Q370" s="25">
        <f t="shared" si="38"/>
        <v>8.819999999999999</v>
      </c>
      <c r="R370" s="25">
        <f t="shared" si="38"/>
        <v>65.381</v>
      </c>
      <c r="S370" s="25">
        <f t="shared" si="38"/>
        <v>277.869</v>
      </c>
      <c r="T370" s="25">
        <f t="shared" si="38"/>
        <v>42.19</v>
      </c>
      <c r="U370" s="25">
        <f t="shared" si="38"/>
        <v>41.814</v>
      </c>
    </row>
    <row r="371" spans="2:21" ht="13.5" customHeight="1">
      <c r="B371" s="138"/>
      <c r="C371" s="99"/>
      <c r="D371" s="100"/>
      <c r="E371" s="101"/>
      <c r="F371" s="95" t="s">
        <v>24</v>
      </c>
      <c r="G371" s="96"/>
      <c r="H371" s="96"/>
      <c r="I371" s="24">
        <f>I355+I357+I359+I361+I363+I365+I367</f>
        <v>890</v>
      </c>
      <c r="J371" s="25">
        <f aca="true" t="shared" si="39" ref="J371:U371">J355+J357+J359+J361+J363+J365+J367</f>
        <v>32.989</v>
      </c>
      <c r="K371" s="25">
        <f t="shared" si="39"/>
        <v>36.36</v>
      </c>
      <c r="L371" s="25">
        <f t="shared" si="39"/>
        <v>130.2</v>
      </c>
      <c r="M371" s="25">
        <f t="shared" si="39"/>
        <v>987.111</v>
      </c>
      <c r="N371" s="25">
        <f t="shared" si="39"/>
        <v>0.55</v>
      </c>
      <c r="O371" s="25">
        <f t="shared" si="39"/>
        <v>19.889999999999997</v>
      </c>
      <c r="P371" s="25">
        <f t="shared" si="39"/>
        <v>127.812</v>
      </c>
      <c r="Q371" s="25">
        <f t="shared" si="39"/>
        <v>7.787</v>
      </c>
      <c r="R371" s="25">
        <f t="shared" si="39"/>
        <v>85.195</v>
      </c>
      <c r="S371" s="25">
        <f t="shared" si="39"/>
        <v>360.888</v>
      </c>
      <c r="T371" s="25">
        <f t="shared" si="39"/>
        <v>58.08500000000001</v>
      </c>
      <c r="U371" s="25">
        <f t="shared" si="39"/>
        <v>34.050000000000004</v>
      </c>
    </row>
    <row r="372" spans="2:6" s="4" customFormat="1" ht="13.5" customHeight="1">
      <c r="B372" s="9" t="s">
        <v>41</v>
      </c>
      <c r="C372" s="6"/>
      <c r="D372" s="6"/>
      <c r="E372" s="7"/>
      <c r="F372" s="7"/>
    </row>
  </sheetData>
  <sheetProtection/>
  <mergeCells count="835">
    <mergeCell ref="I352:U353"/>
    <mergeCell ref="C368:E369"/>
    <mergeCell ref="B28:D29"/>
    <mergeCell ref="B58:D59"/>
    <mergeCell ref="B81:D82"/>
    <mergeCell ref="B83:D84"/>
    <mergeCell ref="B87:D88"/>
    <mergeCell ref="B97:D98"/>
    <mergeCell ref="B122:D123"/>
    <mergeCell ref="B124:D125"/>
    <mergeCell ref="B126:D127"/>
    <mergeCell ref="B120:D121"/>
    <mergeCell ref="B138:D139"/>
    <mergeCell ref="B140:D141"/>
    <mergeCell ref="B211:D212"/>
    <mergeCell ref="B244:D245"/>
    <mergeCell ref="B275:D276"/>
    <mergeCell ref="B358:D359"/>
    <mergeCell ref="B362:D363"/>
    <mergeCell ref="B314:D315"/>
    <mergeCell ref="B316:D317"/>
    <mergeCell ref="B246:D247"/>
    <mergeCell ref="B345:D346"/>
    <mergeCell ref="I312:U313"/>
    <mergeCell ref="B312:E313"/>
    <mergeCell ref="F312:H313"/>
    <mergeCell ref="B301:D302"/>
    <mergeCell ref="C329:E330"/>
    <mergeCell ref="B337:E338"/>
    <mergeCell ref="I337:U338"/>
    <mergeCell ref="B335:F336"/>
    <mergeCell ref="G335:H336"/>
    <mergeCell ref="F332:H332"/>
    <mergeCell ref="B225:E226"/>
    <mergeCell ref="F225:H226"/>
    <mergeCell ref="I225:U226"/>
    <mergeCell ref="B223:F224"/>
    <mergeCell ref="I240:U241"/>
    <mergeCell ref="B227:D228"/>
    <mergeCell ref="B354:D355"/>
    <mergeCell ref="F337:H338"/>
    <mergeCell ref="C256:E257"/>
    <mergeCell ref="B264:E265"/>
    <mergeCell ref="F264:H265"/>
    <mergeCell ref="I264:U265"/>
    <mergeCell ref="B262:F263"/>
    <mergeCell ref="G262:H263"/>
    <mergeCell ref="I273:U274"/>
    <mergeCell ref="B273:E274"/>
    <mergeCell ref="F273:H274"/>
    <mergeCell ref="C291:E292"/>
    <mergeCell ref="B299:E300"/>
    <mergeCell ref="F299:H300"/>
    <mergeCell ref="I299:U300"/>
    <mergeCell ref="B297:F298"/>
    <mergeCell ref="G297:H298"/>
    <mergeCell ref="B287:D288"/>
    <mergeCell ref="I167:U168"/>
    <mergeCell ref="B167:E168"/>
    <mergeCell ref="F167:H168"/>
    <mergeCell ref="B158:D159"/>
    <mergeCell ref="B203:D204"/>
    <mergeCell ref="C183:E184"/>
    <mergeCell ref="B191:E192"/>
    <mergeCell ref="F191:H192"/>
    <mergeCell ref="I191:U192"/>
    <mergeCell ref="B189:F190"/>
    <mergeCell ref="I201:U202"/>
    <mergeCell ref="B201:E202"/>
    <mergeCell ref="F201:H202"/>
    <mergeCell ref="B193:D194"/>
    <mergeCell ref="B197:D198"/>
    <mergeCell ref="C185:E186"/>
    <mergeCell ref="B195:D196"/>
    <mergeCell ref="B79:E80"/>
    <mergeCell ref="F79:H80"/>
    <mergeCell ref="I79:U80"/>
    <mergeCell ref="B77:F78"/>
    <mergeCell ref="G77:H78"/>
    <mergeCell ref="B93:E94"/>
    <mergeCell ref="F93:H94"/>
    <mergeCell ref="I93:U94"/>
    <mergeCell ref="B85:D86"/>
    <mergeCell ref="E90:F90"/>
    <mergeCell ref="B95:D96"/>
    <mergeCell ref="C108:E109"/>
    <mergeCell ref="B118:E119"/>
    <mergeCell ref="F118:H119"/>
    <mergeCell ref="I118:U119"/>
    <mergeCell ref="B116:F117"/>
    <mergeCell ref="G116:H117"/>
    <mergeCell ref="F111:H111"/>
    <mergeCell ref="B114:U114"/>
    <mergeCell ref="J116:L116"/>
    <mergeCell ref="I132:U133"/>
    <mergeCell ref="C370:E371"/>
    <mergeCell ref="B105:D106"/>
    <mergeCell ref="B91:D92"/>
    <mergeCell ref="B89:D90"/>
    <mergeCell ref="B103:D104"/>
    <mergeCell ref="B101:D102"/>
    <mergeCell ref="B99:D100"/>
    <mergeCell ref="C110:E111"/>
    <mergeCell ref="B130:D131"/>
    <mergeCell ref="B128:D129"/>
    <mergeCell ref="B181:D182"/>
    <mergeCell ref="B179:D180"/>
    <mergeCell ref="B136:D137"/>
    <mergeCell ref="B177:D178"/>
    <mergeCell ref="C150:E151"/>
    <mergeCell ref="B175:D176"/>
    <mergeCell ref="B164:D165"/>
    <mergeCell ref="B173:D174"/>
    <mergeCell ref="B162:D163"/>
    <mergeCell ref="B171:D172"/>
    <mergeCell ref="B160:D161"/>
    <mergeCell ref="B209:D210"/>
    <mergeCell ref="B205:D206"/>
    <mergeCell ref="B215:D216"/>
    <mergeCell ref="B356:D357"/>
    <mergeCell ref="C258:E259"/>
    <mergeCell ref="B268:D269"/>
    <mergeCell ref="B277:D278"/>
    <mergeCell ref="C293:E294"/>
    <mergeCell ref="B303:D304"/>
    <mergeCell ref="C331:E332"/>
    <mergeCell ref="B341:D342"/>
    <mergeCell ref="B266:D267"/>
    <mergeCell ref="B339:D340"/>
    <mergeCell ref="B352:E353"/>
    <mergeCell ref="B318:D319"/>
    <mergeCell ref="B270:D271"/>
    <mergeCell ref="B279:D280"/>
    <mergeCell ref="B305:D306"/>
    <mergeCell ref="B240:E241"/>
    <mergeCell ref="B307:D308"/>
    <mergeCell ref="B250:D251"/>
    <mergeCell ref="B254:D255"/>
    <mergeCell ref="B343:D344"/>
    <mergeCell ref="B242:D243"/>
    <mergeCell ref="B252:D253"/>
    <mergeCell ref="B237:D238"/>
    <mergeCell ref="B235:D236"/>
    <mergeCell ref="B248:D249"/>
    <mergeCell ref="B47:D48"/>
    <mergeCell ref="B62:D63"/>
    <mergeCell ref="B60:D61"/>
    <mergeCell ref="B239:D239"/>
    <mergeCell ref="B188:U188"/>
    <mergeCell ref="J189:L189"/>
    <mergeCell ref="B233:D234"/>
    <mergeCell ref="B231:D232"/>
    <mergeCell ref="B56:E57"/>
    <mergeCell ref="F56:H57"/>
    <mergeCell ref="I56:U57"/>
    <mergeCell ref="C71:E72"/>
    <mergeCell ref="C219:E220"/>
    <mergeCell ref="B229:D230"/>
    <mergeCell ref="B146:D147"/>
    <mergeCell ref="B144:D145"/>
    <mergeCell ref="B142:D143"/>
    <mergeCell ref="B213:D214"/>
    <mergeCell ref="B199:D200"/>
    <mergeCell ref="B207:D208"/>
    <mergeCell ref="I18:U19"/>
    <mergeCell ref="B20:D21"/>
    <mergeCell ref="E21:F21"/>
    <mergeCell ref="G21:H21"/>
    <mergeCell ref="E13:F13"/>
    <mergeCell ref="G13:H13"/>
    <mergeCell ref="B285:D286"/>
    <mergeCell ref="B366:D367"/>
    <mergeCell ref="B364:D365"/>
    <mergeCell ref="B360:D361"/>
    <mergeCell ref="B322:D323"/>
    <mergeCell ref="B320:D321"/>
    <mergeCell ref="B326:D327"/>
    <mergeCell ref="B324:D325"/>
    <mergeCell ref="B309:D310"/>
    <mergeCell ref="B334:U334"/>
    <mergeCell ref="B347:D348"/>
    <mergeCell ref="B68:D69"/>
    <mergeCell ref="B51:D52"/>
    <mergeCell ref="B53:D54"/>
    <mergeCell ref="B66:D67"/>
    <mergeCell ref="B49:D50"/>
    <mergeCell ref="B64:D65"/>
    <mergeCell ref="C73:E74"/>
    <mergeCell ref="B24:D25"/>
    <mergeCell ref="B26:D27"/>
    <mergeCell ref="B30:D31"/>
    <mergeCell ref="B32:D33"/>
    <mergeCell ref="B4:E5"/>
    <mergeCell ref="F4:H5"/>
    <mergeCell ref="B8:D9"/>
    <mergeCell ref="B6:D7"/>
    <mergeCell ref="B12:D13"/>
    <mergeCell ref="B16:D17"/>
    <mergeCell ref="B14:D15"/>
    <mergeCell ref="B10:D11"/>
    <mergeCell ref="B18:E19"/>
    <mergeCell ref="F18:H19"/>
    <mergeCell ref="B22:D23"/>
    <mergeCell ref="E366:F366"/>
    <mergeCell ref="G366:H366"/>
    <mergeCell ref="E367:F367"/>
    <mergeCell ref="G367:H367"/>
    <mergeCell ref="F368:H368"/>
    <mergeCell ref="F369:H369"/>
    <mergeCell ref="F370:H370"/>
    <mergeCell ref="F371:H371"/>
    <mergeCell ref="B34:B37"/>
    <mergeCell ref="B71:B74"/>
    <mergeCell ref="B108:B111"/>
    <mergeCell ref="B148:B151"/>
    <mergeCell ref="B183:B186"/>
    <mergeCell ref="B217:B220"/>
    <mergeCell ref="B256:B259"/>
    <mergeCell ref="B291:B294"/>
    <mergeCell ref="B368:B371"/>
    <mergeCell ref="B283:D284"/>
    <mergeCell ref="B281:D282"/>
    <mergeCell ref="B43:E44"/>
    <mergeCell ref="F43:H44"/>
    <mergeCell ref="B41:F42"/>
    <mergeCell ref="G41:H42"/>
    <mergeCell ref="B45:D46"/>
    <mergeCell ref="E361:F361"/>
    <mergeCell ref="G361:H361"/>
    <mergeCell ref="E362:F362"/>
    <mergeCell ref="G362:H362"/>
    <mergeCell ref="E363:F363"/>
    <mergeCell ref="G363:H363"/>
    <mergeCell ref="E364:F364"/>
    <mergeCell ref="G364:H364"/>
    <mergeCell ref="E365:F365"/>
    <mergeCell ref="G365:H365"/>
    <mergeCell ref="E356:F356"/>
    <mergeCell ref="G356:H356"/>
    <mergeCell ref="E357:F357"/>
    <mergeCell ref="G357:H357"/>
    <mergeCell ref="E358:F358"/>
    <mergeCell ref="G358:H358"/>
    <mergeCell ref="E359:F359"/>
    <mergeCell ref="G359:H359"/>
    <mergeCell ref="E360:F360"/>
    <mergeCell ref="G360:H360"/>
    <mergeCell ref="E350:F350"/>
    <mergeCell ref="G350:H350"/>
    <mergeCell ref="B351:D351"/>
    <mergeCell ref="E351:F351"/>
    <mergeCell ref="G351:H351"/>
    <mergeCell ref="B349:D350"/>
    <mergeCell ref="E354:F354"/>
    <mergeCell ref="G354:H354"/>
    <mergeCell ref="E355:F355"/>
    <mergeCell ref="G355:H355"/>
    <mergeCell ref="F352:H353"/>
    <mergeCell ref="E345:F345"/>
    <mergeCell ref="G345:H345"/>
    <mergeCell ref="E346:F346"/>
    <mergeCell ref="G346:H346"/>
    <mergeCell ref="E347:F347"/>
    <mergeCell ref="G347:H347"/>
    <mergeCell ref="E348:F348"/>
    <mergeCell ref="G348:H348"/>
    <mergeCell ref="E349:F349"/>
    <mergeCell ref="G349:H349"/>
    <mergeCell ref="E340:F340"/>
    <mergeCell ref="G340:H340"/>
    <mergeCell ref="E341:F341"/>
    <mergeCell ref="G341:H341"/>
    <mergeCell ref="E342:F342"/>
    <mergeCell ref="G342:H342"/>
    <mergeCell ref="E343:F343"/>
    <mergeCell ref="G343:H343"/>
    <mergeCell ref="E344:F344"/>
    <mergeCell ref="G344:H344"/>
    <mergeCell ref="F329:H329"/>
    <mergeCell ref="F330:H330"/>
    <mergeCell ref="F331:H331"/>
    <mergeCell ref="J335:L335"/>
    <mergeCell ref="N335:Q335"/>
    <mergeCell ref="R335:U335"/>
    <mergeCell ref="E339:F339"/>
    <mergeCell ref="G339:H339"/>
    <mergeCell ref="B329:B332"/>
    <mergeCell ref="I335:I336"/>
    <mergeCell ref="M335:M336"/>
    <mergeCell ref="E324:F324"/>
    <mergeCell ref="G324:H324"/>
    <mergeCell ref="E325:F325"/>
    <mergeCell ref="G325:H325"/>
    <mergeCell ref="E326:F326"/>
    <mergeCell ref="G326:H326"/>
    <mergeCell ref="E327:F327"/>
    <mergeCell ref="G327:H327"/>
    <mergeCell ref="B328:D328"/>
    <mergeCell ref="E328:F328"/>
    <mergeCell ref="G328:H328"/>
    <mergeCell ref="E319:F319"/>
    <mergeCell ref="G319:H319"/>
    <mergeCell ref="E320:F320"/>
    <mergeCell ref="G320:H320"/>
    <mergeCell ref="E321:F321"/>
    <mergeCell ref="G321:H321"/>
    <mergeCell ref="E322:F322"/>
    <mergeCell ref="G322:H322"/>
    <mergeCell ref="E323:F323"/>
    <mergeCell ref="G323:H323"/>
    <mergeCell ref="E314:F314"/>
    <mergeCell ref="G314:H314"/>
    <mergeCell ref="E315:F315"/>
    <mergeCell ref="G315:H315"/>
    <mergeCell ref="E316:F316"/>
    <mergeCell ref="G316:H316"/>
    <mergeCell ref="E317:F317"/>
    <mergeCell ref="G317:H317"/>
    <mergeCell ref="E318:F318"/>
    <mergeCell ref="G318:H318"/>
    <mergeCell ref="E307:F307"/>
    <mergeCell ref="G307:H307"/>
    <mergeCell ref="E308:F308"/>
    <mergeCell ref="G308:H308"/>
    <mergeCell ref="E309:F309"/>
    <mergeCell ref="G309:H309"/>
    <mergeCell ref="E310:F310"/>
    <mergeCell ref="G310:H310"/>
    <mergeCell ref="B311:D311"/>
    <mergeCell ref="E311:F311"/>
    <mergeCell ref="G311:H311"/>
    <mergeCell ref="E302:F302"/>
    <mergeCell ref="G302:H302"/>
    <mergeCell ref="E303:F303"/>
    <mergeCell ref="G303:H303"/>
    <mergeCell ref="E304:F304"/>
    <mergeCell ref="G304:H304"/>
    <mergeCell ref="E305:F305"/>
    <mergeCell ref="G305:H305"/>
    <mergeCell ref="E306:F306"/>
    <mergeCell ref="G306:H306"/>
    <mergeCell ref="F291:H291"/>
    <mergeCell ref="F292:H292"/>
    <mergeCell ref="F293:H293"/>
    <mergeCell ref="F294:H294"/>
    <mergeCell ref="B296:U296"/>
    <mergeCell ref="J297:L297"/>
    <mergeCell ref="N297:Q297"/>
    <mergeCell ref="R297:U297"/>
    <mergeCell ref="E301:F301"/>
    <mergeCell ref="G301:H301"/>
    <mergeCell ref="M297:M298"/>
    <mergeCell ref="I297:I298"/>
    <mergeCell ref="E285:F285"/>
    <mergeCell ref="G285:H285"/>
    <mergeCell ref="E286:F286"/>
    <mergeCell ref="G286:H286"/>
    <mergeCell ref="E287:F287"/>
    <mergeCell ref="G287:H287"/>
    <mergeCell ref="E288:F288"/>
    <mergeCell ref="G288:H288"/>
    <mergeCell ref="B289:D289"/>
    <mergeCell ref="E289:F289"/>
    <mergeCell ref="G289:H289"/>
    <mergeCell ref="E280:F280"/>
    <mergeCell ref="G280:H280"/>
    <mergeCell ref="E281:F281"/>
    <mergeCell ref="G281:H281"/>
    <mergeCell ref="E282:F282"/>
    <mergeCell ref="G282:H282"/>
    <mergeCell ref="E283:F283"/>
    <mergeCell ref="G283:H283"/>
    <mergeCell ref="E284:F284"/>
    <mergeCell ref="G284:H284"/>
    <mergeCell ref="E275:F275"/>
    <mergeCell ref="G275:H275"/>
    <mergeCell ref="E276:F276"/>
    <mergeCell ref="G276:H276"/>
    <mergeCell ref="E277:F277"/>
    <mergeCell ref="G277:H277"/>
    <mergeCell ref="E278:F278"/>
    <mergeCell ref="G278:H278"/>
    <mergeCell ref="E279:F279"/>
    <mergeCell ref="G279:H279"/>
    <mergeCell ref="E269:F269"/>
    <mergeCell ref="G269:H269"/>
    <mergeCell ref="E270:F270"/>
    <mergeCell ref="G270:H270"/>
    <mergeCell ref="E271:F271"/>
    <mergeCell ref="G271:H271"/>
    <mergeCell ref="B272:D272"/>
    <mergeCell ref="E272:F272"/>
    <mergeCell ref="G272:H272"/>
    <mergeCell ref="J262:L262"/>
    <mergeCell ref="N262:Q262"/>
    <mergeCell ref="R262:U262"/>
    <mergeCell ref="M262:M263"/>
    <mergeCell ref="E266:F266"/>
    <mergeCell ref="G266:H266"/>
    <mergeCell ref="E267:F267"/>
    <mergeCell ref="G267:H267"/>
    <mergeCell ref="E268:F268"/>
    <mergeCell ref="G268:H268"/>
    <mergeCell ref="I262:I263"/>
    <mergeCell ref="E254:F254"/>
    <mergeCell ref="G254:H254"/>
    <mergeCell ref="E255:F255"/>
    <mergeCell ref="G255:H255"/>
    <mergeCell ref="F256:H256"/>
    <mergeCell ref="F257:H257"/>
    <mergeCell ref="F258:H258"/>
    <mergeCell ref="F259:H259"/>
    <mergeCell ref="B261:U261"/>
    <mergeCell ref="E249:F249"/>
    <mergeCell ref="G249:H249"/>
    <mergeCell ref="E250:F250"/>
    <mergeCell ref="G250:H250"/>
    <mergeCell ref="E251:F251"/>
    <mergeCell ref="G251:H251"/>
    <mergeCell ref="E252:F252"/>
    <mergeCell ref="G252:H252"/>
    <mergeCell ref="E253:F253"/>
    <mergeCell ref="G253:H253"/>
    <mergeCell ref="E244:F244"/>
    <mergeCell ref="G244:H244"/>
    <mergeCell ref="E245:F245"/>
    <mergeCell ref="G245:H245"/>
    <mergeCell ref="E246:F246"/>
    <mergeCell ref="G246:H246"/>
    <mergeCell ref="E247:F247"/>
    <mergeCell ref="G247:H247"/>
    <mergeCell ref="E248:F248"/>
    <mergeCell ref="G248:H248"/>
    <mergeCell ref="E237:F237"/>
    <mergeCell ref="G237:H237"/>
    <mergeCell ref="E238:F238"/>
    <mergeCell ref="G238:H238"/>
    <mergeCell ref="E239:F239"/>
    <mergeCell ref="G239:H239"/>
    <mergeCell ref="E242:F242"/>
    <mergeCell ref="G242:H242"/>
    <mergeCell ref="E243:F243"/>
    <mergeCell ref="G243:H243"/>
    <mergeCell ref="F240:H241"/>
    <mergeCell ref="E232:F232"/>
    <mergeCell ref="G232:H232"/>
    <mergeCell ref="E233:F233"/>
    <mergeCell ref="G233:H233"/>
    <mergeCell ref="E234:F234"/>
    <mergeCell ref="G234:H234"/>
    <mergeCell ref="E235:F235"/>
    <mergeCell ref="G235:H235"/>
    <mergeCell ref="E236:F236"/>
    <mergeCell ref="G236:H236"/>
    <mergeCell ref="E227:F227"/>
    <mergeCell ref="G227:H227"/>
    <mergeCell ref="E228:F228"/>
    <mergeCell ref="G228:H228"/>
    <mergeCell ref="E229:F229"/>
    <mergeCell ref="G229:H229"/>
    <mergeCell ref="E230:F230"/>
    <mergeCell ref="G230:H230"/>
    <mergeCell ref="E231:F231"/>
    <mergeCell ref="G231:H231"/>
    <mergeCell ref="F218:H218"/>
    <mergeCell ref="F219:H219"/>
    <mergeCell ref="F220:H220"/>
    <mergeCell ref="B222:U222"/>
    <mergeCell ref="J223:L223"/>
    <mergeCell ref="N223:Q223"/>
    <mergeCell ref="R223:U223"/>
    <mergeCell ref="M223:M224"/>
    <mergeCell ref="G223:H224"/>
    <mergeCell ref="I223:I224"/>
    <mergeCell ref="C217:E218"/>
    <mergeCell ref="E213:F213"/>
    <mergeCell ref="G213:H213"/>
    <mergeCell ref="E214:F214"/>
    <mergeCell ref="G214:H214"/>
    <mergeCell ref="E215:F215"/>
    <mergeCell ref="G215:H215"/>
    <mergeCell ref="E216:F216"/>
    <mergeCell ref="G216:H216"/>
    <mergeCell ref="F217:H217"/>
    <mergeCell ref="E208:F208"/>
    <mergeCell ref="G208:H208"/>
    <mergeCell ref="E209:F209"/>
    <mergeCell ref="G209:H209"/>
    <mergeCell ref="E210:F210"/>
    <mergeCell ref="G210:H210"/>
    <mergeCell ref="E211:F211"/>
    <mergeCell ref="G211:H211"/>
    <mergeCell ref="E212:F212"/>
    <mergeCell ref="G212:H212"/>
    <mergeCell ref="E203:F203"/>
    <mergeCell ref="G203:H203"/>
    <mergeCell ref="E204:F204"/>
    <mergeCell ref="G204:H204"/>
    <mergeCell ref="E205:F205"/>
    <mergeCell ref="G205:H205"/>
    <mergeCell ref="E206:F206"/>
    <mergeCell ref="G206:H206"/>
    <mergeCell ref="E207:F207"/>
    <mergeCell ref="G207:H207"/>
    <mergeCell ref="E196:F196"/>
    <mergeCell ref="G196:H196"/>
    <mergeCell ref="E197:F197"/>
    <mergeCell ref="G197:H197"/>
    <mergeCell ref="E198:F198"/>
    <mergeCell ref="G198:H198"/>
    <mergeCell ref="E199:F199"/>
    <mergeCell ref="G199:H199"/>
    <mergeCell ref="E200:F200"/>
    <mergeCell ref="G200:H200"/>
    <mergeCell ref="R189:U189"/>
    <mergeCell ref="E193:F193"/>
    <mergeCell ref="G193:H193"/>
    <mergeCell ref="M189:M190"/>
    <mergeCell ref="G189:H190"/>
    <mergeCell ref="E194:F194"/>
    <mergeCell ref="G194:H194"/>
    <mergeCell ref="E195:F195"/>
    <mergeCell ref="G195:H195"/>
    <mergeCell ref="I189:I190"/>
    <mergeCell ref="E181:F181"/>
    <mergeCell ref="G181:H181"/>
    <mergeCell ref="E182:F182"/>
    <mergeCell ref="G182:H182"/>
    <mergeCell ref="F183:H183"/>
    <mergeCell ref="F184:H184"/>
    <mergeCell ref="F185:H185"/>
    <mergeCell ref="F186:H186"/>
    <mergeCell ref="N189:Q189"/>
    <mergeCell ref="E176:F176"/>
    <mergeCell ref="G176:H176"/>
    <mergeCell ref="E177:F177"/>
    <mergeCell ref="G177:H177"/>
    <mergeCell ref="E178:F178"/>
    <mergeCell ref="G178:H178"/>
    <mergeCell ref="E179:F179"/>
    <mergeCell ref="G179:H179"/>
    <mergeCell ref="E180:F180"/>
    <mergeCell ref="G180:H180"/>
    <mergeCell ref="E171:F171"/>
    <mergeCell ref="G171:H171"/>
    <mergeCell ref="E172:F172"/>
    <mergeCell ref="G172:H172"/>
    <mergeCell ref="E173:F173"/>
    <mergeCell ref="G173:H173"/>
    <mergeCell ref="E174:F174"/>
    <mergeCell ref="G174:H174"/>
    <mergeCell ref="E175:F175"/>
    <mergeCell ref="G175:H175"/>
    <mergeCell ref="E164:F164"/>
    <mergeCell ref="G164:H164"/>
    <mergeCell ref="E165:F165"/>
    <mergeCell ref="G165:H165"/>
    <mergeCell ref="B166:D166"/>
    <mergeCell ref="E166:F166"/>
    <mergeCell ref="G166:H166"/>
    <mergeCell ref="E169:F169"/>
    <mergeCell ref="G169:H169"/>
    <mergeCell ref="B169:D170"/>
    <mergeCell ref="E170:F170"/>
    <mergeCell ref="G170:H170"/>
    <mergeCell ref="E159:F159"/>
    <mergeCell ref="G159:H159"/>
    <mergeCell ref="E160:F160"/>
    <mergeCell ref="G160:H160"/>
    <mergeCell ref="E161:F161"/>
    <mergeCell ref="G161:H161"/>
    <mergeCell ref="E162:F162"/>
    <mergeCell ref="G162:H162"/>
    <mergeCell ref="E163:F163"/>
    <mergeCell ref="G163:H163"/>
    <mergeCell ref="N154:Q154"/>
    <mergeCell ref="R154:U154"/>
    <mergeCell ref="E158:F158"/>
    <mergeCell ref="G158:H158"/>
    <mergeCell ref="M154:M155"/>
    <mergeCell ref="E147:F147"/>
    <mergeCell ref="G147:H147"/>
    <mergeCell ref="F148:H148"/>
    <mergeCell ref="F149:H149"/>
    <mergeCell ref="F150:H150"/>
    <mergeCell ref="I154:I155"/>
    <mergeCell ref="C148:E149"/>
    <mergeCell ref="B156:E157"/>
    <mergeCell ref="F156:H157"/>
    <mergeCell ref="I156:U157"/>
    <mergeCell ref="B154:F155"/>
    <mergeCell ref="G154:H155"/>
    <mergeCell ref="B153:U153"/>
    <mergeCell ref="J154:L154"/>
    <mergeCell ref="E142:F142"/>
    <mergeCell ref="G142:H142"/>
    <mergeCell ref="E143:F143"/>
    <mergeCell ref="G143:H143"/>
    <mergeCell ref="F151:H151"/>
    <mergeCell ref="E144:F144"/>
    <mergeCell ref="G144:H144"/>
    <mergeCell ref="E145:F145"/>
    <mergeCell ref="G145:H145"/>
    <mergeCell ref="E146:F146"/>
    <mergeCell ref="G146:H14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31:F131"/>
    <mergeCell ref="G131:H131"/>
    <mergeCell ref="E134:F134"/>
    <mergeCell ref="G134:H134"/>
    <mergeCell ref="B132:E133"/>
    <mergeCell ref="F132:H133"/>
    <mergeCell ref="E135:F135"/>
    <mergeCell ref="G135:H135"/>
    <mergeCell ref="E136:F136"/>
    <mergeCell ref="G136:H136"/>
    <mergeCell ref="B134:D13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N116:Q116"/>
    <mergeCell ref="R116:U116"/>
    <mergeCell ref="E120:F120"/>
    <mergeCell ref="G120:H120"/>
    <mergeCell ref="M116:M117"/>
    <mergeCell ref="B107:D107"/>
    <mergeCell ref="E107:F107"/>
    <mergeCell ref="G107:H107"/>
    <mergeCell ref="F108:H108"/>
    <mergeCell ref="F109:H109"/>
    <mergeCell ref="I116:I117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F110:H110"/>
    <mergeCell ref="E104:F104"/>
    <mergeCell ref="G104:H104"/>
    <mergeCell ref="E105:F105"/>
    <mergeCell ref="G105:H105"/>
    <mergeCell ref="E106:F106"/>
    <mergeCell ref="G106:H106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G90:H90"/>
    <mergeCell ref="E91:F91"/>
    <mergeCell ref="G91:H91"/>
    <mergeCell ref="E92:F92"/>
    <mergeCell ref="G92:H92"/>
    <mergeCell ref="E87:F87"/>
    <mergeCell ref="G87:H87"/>
    <mergeCell ref="E88:F88"/>
    <mergeCell ref="G88:H88"/>
    <mergeCell ref="E89:F89"/>
    <mergeCell ref="E81:F81"/>
    <mergeCell ref="G81:H81"/>
    <mergeCell ref="E82:F82"/>
    <mergeCell ref="G82:H82"/>
    <mergeCell ref="E83:F83"/>
    <mergeCell ref="G83:H83"/>
    <mergeCell ref="G89:H89"/>
    <mergeCell ref="E84:F84"/>
    <mergeCell ref="G84:H84"/>
    <mergeCell ref="E85:F85"/>
    <mergeCell ref="G85:H85"/>
    <mergeCell ref="E86:F86"/>
    <mergeCell ref="G86:H86"/>
    <mergeCell ref="B70:D70"/>
    <mergeCell ref="E70:F70"/>
    <mergeCell ref="G70:H70"/>
    <mergeCell ref="F71:H71"/>
    <mergeCell ref="F72:H72"/>
    <mergeCell ref="F73:H73"/>
    <mergeCell ref="F74:H74"/>
    <mergeCell ref="B76:U76"/>
    <mergeCell ref="J77:L77"/>
    <mergeCell ref="N77:Q77"/>
    <mergeCell ref="R77:U77"/>
    <mergeCell ref="M77:M78"/>
    <mergeCell ref="I77:I78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54:F54"/>
    <mergeCell ref="G54:H54"/>
    <mergeCell ref="B55:D55"/>
    <mergeCell ref="E55:F55"/>
    <mergeCell ref="G55:H55"/>
    <mergeCell ref="E58:F58"/>
    <mergeCell ref="G58:H58"/>
    <mergeCell ref="E59:F59"/>
    <mergeCell ref="G59:H59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F34:H34"/>
    <mergeCell ref="F35:H35"/>
    <mergeCell ref="F36:H36"/>
    <mergeCell ref="F37:H37"/>
    <mergeCell ref="C36:E37"/>
    <mergeCell ref="C34:E35"/>
    <mergeCell ref="E47:F47"/>
    <mergeCell ref="G47:H47"/>
    <mergeCell ref="E48:F48"/>
    <mergeCell ref="G48:H48"/>
    <mergeCell ref="B39:U39"/>
    <mergeCell ref="J41:L41"/>
    <mergeCell ref="N41:Q41"/>
    <mergeCell ref="R41:U41"/>
    <mergeCell ref="E45:F45"/>
    <mergeCell ref="G45:H45"/>
    <mergeCell ref="I41:I42"/>
    <mergeCell ref="I43:U44"/>
    <mergeCell ref="E46:F46"/>
    <mergeCell ref="G46:H46"/>
    <mergeCell ref="M41:M42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2:F22"/>
    <mergeCell ref="G22:H22"/>
    <mergeCell ref="E23:F23"/>
    <mergeCell ref="G23:H23"/>
    <mergeCell ref="E16:F16"/>
    <mergeCell ref="G16:H16"/>
    <mergeCell ref="E17:F17"/>
    <mergeCell ref="G17:H17"/>
    <mergeCell ref="E20:F20"/>
    <mergeCell ref="G20:H20"/>
    <mergeCell ref="E7:F7"/>
    <mergeCell ref="G7:H7"/>
    <mergeCell ref="E8:F8"/>
    <mergeCell ref="G8:H8"/>
    <mergeCell ref="E9:F9"/>
    <mergeCell ref="G9:H9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B1:U1"/>
    <mergeCell ref="J2:L2"/>
    <mergeCell ref="N2:Q2"/>
    <mergeCell ref="R2:U2"/>
    <mergeCell ref="E6:F6"/>
    <mergeCell ref="G6:H6"/>
    <mergeCell ref="M2:M3"/>
    <mergeCell ref="B2:F3"/>
    <mergeCell ref="G2:H3"/>
    <mergeCell ref="I4:U5"/>
    <mergeCell ref="I2:I3"/>
  </mergeCells>
  <printOptions/>
  <pageMargins left="0.25" right="0.25" top="0.75" bottom="0.75" header="0.2986111111111111" footer="0.2986111111111111"/>
  <pageSetup horizontalDpi="600" verticalDpi="600" orientation="landscape" paperSize="9" scale="80" r:id="rId1"/>
  <rowBreaks count="10" manualBreakCount="10">
    <brk id="38" max="255" man="1"/>
    <brk id="75" max="255" man="1"/>
    <brk id="113" max="255" man="1"/>
    <brk id="152" max="255" man="1"/>
    <brk id="187" max="255" man="1"/>
    <brk id="221" max="255" man="1"/>
    <brk id="260" max="255" man="1"/>
    <brk id="295" max="255" man="1"/>
    <brk id="333" max="255" man="1"/>
    <brk id="3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cp:lastPrinted>2022-12-08T08:33:41Z</cp:lastPrinted>
  <dcterms:created xsi:type="dcterms:W3CDTF">2021-11-16T12:10:48Z</dcterms:created>
  <dcterms:modified xsi:type="dcterms:W3CDTF">2024-01-09T17:51:37Z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33E0B1622FA44054A5470A8E43B7C5A1_13</vt:lpwstr>
  </property>
  <property fmtid="{D5CDD505-2E9C-101B-9397-08002B2CF9AE}" pid="3" name="KSOProductBuildVer">
    <vt:lpwstr>1049-12.2.0.13292</vt:lpwstr>
  </property>
</Properties>
</file>